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8 - CEGL - Men Con y Sin - 24-09-2023 -\"/>
    </mc:Choice>
  </mc:AlternateContent>
  <xr:revisionPtr revIDLastSave="0" documentId="13_ncr:1_{8F0CE033-1351-4384-9C6E-2392B45F7D2F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K30" i="5" l="1"/>
  <c r="K29" i="5"/>
  <c r="G12" i="13"/>
  <c r="H12" i="13" s="1"/>
  <c r="F12" i="13"/>
  <c r="E12" i="13"/>
  <c r="D12" i="13"/>
  <c r="C12" i="13"/>
  <c r="B12" i="13"/>
  <c r="A12" i="13"/>
  <c r="I16" i="16"/>
  <c r="I65" i="16" l="1"/>
  <c r="I64" i="16"/>
  <c r="I63" i="16"/>
  <c r="I62" i="16"/>
  <c r="I61" i="16"/>
  <c r="I60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J64" i="16" s="1"/>
  <c r="I35" i="16"/>
  <c r="I34" i="16"/>
  <c r="I33" i="16"/>
  <c r="I32" i="16"/>
  <c r="I31" i="16"/>
  <c r="I30" i="16"/>
  <c r="I29" i="16"/>
  <c r="I28" i="16"/>
  <c r="I26" i="16"/>
  <c r="I24" i="16"/>
  <c r="I21" i="16"/>
  <c r="I20" i="16"/>
  <c r="I19" i="16"/>
  <c r="I18" i="16"/>
  <c r="I17" i="16"/>
  <c r="I15" i="16"/>
  <c r="I14" i="16"/>
  <c r="I12" i="16"/>
  <c r="I11" i="16"/>
  <c r="I10" i="16"/>
  <c r="I9" i="16"/>
  <c r="I8" i="16"/>
  <c r="J31" i="16" s="1"/>
  <c r="I7" i="16"/>
  <c r="J65" i="16" l="1"/>
  <c r="F12" i="6"/>
  <c r="F13" i="6"/>
  <c r="F10" i="6"/>
  <c r="F14" i="6"/>
  <c r="F18" i="6"/>
  <c r="F33" i="7"/>
  <c r="F24" i="7"/>
  <c r="F21" i="7"/>
  <c r="F12" i="7"/>
  <c r="F22" i="7"/>
  <c r="F25" i="7"/>
  <c r="F13" i="7"/>
  <c r="F17" i="7"/>
  <c r="F27" i="7"/>
  <c r="F18" i="10"/>
  <c r="K15" i="8"/>
  <c r="K16" i="8"/>
  <c r="K17" i="8"/>
  <c r="K18" i="8"/>
  <c r="G16" i="8"/>
  <c r="H16" i="8" s="1"/>
  <c r="G10" i="8"/>
  <c r="H10" i="8" s="1"/>
  <c r="G48" i="13" l="1"/>
  <c r="H48" i="13" s="1"/>
  <c r="G47" i="13"/>
  <c r="H47" i="13" s="1"/>
  <c r="G42" i="13"/>
  <c r="H42" i="13" s="1"/>
  <c r="G41" i="13"/>
  <c r="H41" i="13" s="1"/>
  <c r="G36" i="13"/>
  <c r="H36" i="13" s="1"/>
  <c r="G35" i="13"/>
  <c r="H35" i="13" s="1"/>
  <c r="F17" i="6"/>
  <c r="F16" i="6"/>
  <c r="F15" i="6"/>
  <c r="F11" i="6"/>
  <c r="F34" i="7"/>
  <c r="F35" i="7"/>
  <c r="F32" i="7"/>
  <c r="F19" i="7"/>
  <c r="F26" i="7"/>
  <c r="F16" i="7"/>
  <c r="F23" i="7"/>
  <c r="F18" i="7"/>
  <c r="F15" i="7"/>
  <c r="F20" i="7"/>
  <c r="F14" i="7"/>
  <c r="F11" i="7"/>
  <c r="F10" i="7"/>
  <c r="F37" i="9"/>
  <c r="F31" i="9"/>
  <c r="F35" i="9"/>
  <c r="F38" i="9"/>
  <c r="F32" i="9"/>
  <c r="F36" i="9"/>
  <c r="F34" i="9"/>
  <c r="F33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12" i="10"/>
  <c r="F11" i="10"/>
  <c r="F10" i="10"/>
  <c r="G18" i="8"/>
  <c r="H18" i="8" s="1"/>
  <c r="G17" i="8"/>
  <c r="H17" i="8" s="1"/>
  <c r="G15" i="8"/>
  <c r="H15" i="8" s="1"/>
  <c r="G14" i="8"/>
  <c r="H14" i="8" s="1"/>
  <c r="G13" i="8"/>
  <c r="H13" i="8" s="1"/>
  <c r="G12" i="8"/>
  <c r="H12" i="8" s="1"/>
  <c r="G11" i="8"/>
  <c r="H11" i="8" s="1"/>
  <c r="G30" i="5"/>
  <c r="H30" i="5" s="1"/>
  <c r="G29" i="5"/>
  <c r="H29" i="5" s="1"/>
  <c r="G28" i="5"/>
  <c r="H28" i="5" s="1"/>
  <c r="G26" i="5"/>
  <c r="H26" i="5" s="1"/>
  <c r="G27" i="5"/>
  <c r="H27" i="5" s="1"/>
  <c r="G25" i="5"/>
  <c r="H25" i="5" s="1"/>
  <c r="G17" i="5"/>
  <c r="H17" i="5" s="1"/>
  <c r="G19" i="5"/>
  <c r="H19" i="5" s="1"/>
  <c r="G14" i="5"/>
  <c r="H14" i="5" s="1"/>
  <c r="G15" i="5"/>
  <c r="H15" i="5" s="1"/>
  <c r="G16" i="5"/>
  <c r="H16" i="5" s="1"/>
  <c r="G18" i="5"/>
  <c r="H18" i="5" s="1"/>
  <c r="G12" i="5"/>
  <c r="H12" i="5" s="1"/>
  <c r="G11" i="5"/>
  <c r="H11" i="5" s="1"/>
  <c r="G13" i="5"/>
  <c r="H13" i="5" s="1"/>
  <c r="G10" i="5"/>
  <c r="H10" i="5" s="1"/>
  <c r="G9" i="5"/>
  <c r="H9" i="5" s="1"/>
  <c r="G16" i="4"/>
  <c r="H16" i="4" s="1"/>
  <c r="G15" i="4"/>
  <c r="H15" i="4" s="1"/>
  <c r="G14" i="4"/>
  <c r="H14" i="4" s="1"/>
  <c r="G13" i="4"/>
  <c r="H13" i="4" s="1"/>
  <c r="G11" i="4"/>
  <c r="H11" i="4" s="1"/>
  <c r="G10" i="4"/>
  <c r="H10" i="4" s="1"/>
  <c r="G12" i="4"/>
  <c r="H12" i="4" s="1"/>
  <c r="G20" i="1"/>
  <c r="H20" i="1" s="1"/>
  <c r="G17" i="1"/>
  <c r="H17" i="1" s="1"/>
  <c r="G16" i="1"/>
  <c r="H16" i="1" s="1"/>
  <c r="G18" i="1"/>
  <c r="H18" i="1" s="1"/>
  <c r="G11" i="1"/>
  <c r="H11" i="1" s="1"/>
  <c r="G10" i="1"/>
  <c r="H10" i="1" s="1"/>
  <c r="D56" i="14"/>
  <c r="B56" i="14"/>
  <c r="A56" i="14"/>
  <c r="D55" i="14"/>
  <c r="B55" i="14"/>
  <c r="A55" i="14"/>
  <c r="D54" i="14"/>
  <c r="B54" i="14"/>
  <c r="A54" i="14"/>
  <c r="D53" i="14"/>
  <c r="B53" i="14"/>
  <c r="A53" i="14"/>
  <c r="D52" i="14"/>
  <c r="B52" i="14"/>
  <c r="A52" i="14"/>
  <c r="F11" i="13"/>
  <c r="E11" i="13"/>
  <c r="D11" i="13"/>
  <c r="C11" i="13"/>
  <c r="B11" i="13"/>
  <c r="A11" i="13"/>
  <c r="F17" i="13"/>
  <c r="E17" i="13"/>
  <c r="D17" i="13"/>
  <c r="C17" i="13"/>
  <c r="B17" i="13"/>
  <c r="A17" i="13"/>
  <c r="E18" i="14"/>
  <c r="D18" i="14"/>
  <c r="C18" i="14"/>
  <c r="B18" i="14"/>
  <c r="A18" i="14"/>
  <c r="F42" i="14" l="1"/>
  <c r="A45" i="13" l="1"/>
  <c r="G19" i="1" l="1"/>
  <c r="H19" i="1" s="1"/>
  <c r="G11" i="13" l="1"/>
  <c r="H11" i="13" s="1"/>
  <c r="G17" i="13"/>
  <c r="G18" i="13" l="1"/>
  <c r="F18" i="14"/>
  <c r="F30" i="14"/>
  <c r="E35" i="14"/>
  <c r="D35" i="14"/>
  <c r="C35" i="14"/>
  <c r="B35" i="14"/>
  <c r="A35" i="14"/>
  <c r="F24" i="14"/>
  <c r="E11" i="14"/>
  <c r="D11" i="14"/>
  <c r="C11" i="14"/>
  <c r="B11" i="14"/>
  <c r="A11" i="14"/>
  <c r="G30" i="13"/>
  <c r="H30" i="13" s="1"/>
  <c r="G29" i="13"/>
  <c r="H29" i="13" s="1"/>
  <c r="F36" i="14" l="1"/>
  <c r="A6" i="10"/>
  <c r="K19" i="5" l="1"/>
  <c r="K18" i="5"/>
  <c r="K17" i="5"/>
  <c r="K16" i="5"/>
  <c r="K15" i="5"/>
  <c r="K14" i="5"/>
  <c r="K13" i="5"/>
  <c r="K12" i="5"/>
  <c r="K11" i="5"/>
  <c r="K10" i="5"/>
  <c r="K14" i="8" l="1"/>
  <c r="K13" i="8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K20" i="1" l="1"/>
  <c r="K19" i="1"/>
  <c r="K18" i="1"/>
  <c r="K17" i="1"/>
  <c r="K16" i="1"/>
  <c r="G10" i="13" l="1"/>
  <c r="G9" i="13"/>
  <c r="K12" i="8"/>
  <c r="K11" i="8"/>
  <c r="K10" i="8"/>
  <c r="K9" i="5"/>
  <c r="K16" i="4"/>
  <c r="K15" i="4"/>
  <c r="K14" i="4"/>
  <c r="K13" i="4"/>
  <c r="K12" i="4"/>
  <c r="K11" i="4"/>
  <c r="K10" i="4"/>
  <c r="H17" i="13" l="1"/>
  <c r="A4" i="8"/>
  <c r="A4" i="5"/>
  <c r="A4" i="4"/>
  <c r="K26" i="5" l="1"/>
  <c r="K27" i="5"/>
  <c r="K28" i="5"/>
  <c r="K11" i="1" l="1"/>
  <c r="F47" i="14" l="1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H18" i="13"/>
  <c r="F12" i="14" l="1"/>
  <c r="G23" i="13" l="1"/>
  <c r="H23" i="13" s="1"/>
  <c r="G24" i="13"/>
  <c r="H24" i="13" s="1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6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25" i="5" l="1"/>
  <c r="D51" i="14" l="1"/>
  <c r="B51" i="14"/>
  <c r="A51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A34" i="13"/>
  <c r="B34" i="13"/>
  <c r="C34" i="13"/>
  <c r="D34" i="13"/>
  <c r="E34" i="13"/>
  <c r="F34" i="13"/>
  <c r="D46" i="14" l="1"/>
  <c r="C46" i="14"/>
  <c r="B46" i="14"/>
  <c r="A46" i="14"/>
  <c r="A44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H16" i="13" s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<sst xmlns="http://schemas.openxmlformats.org/spreadsheetml/2006/main" count="819" uniqueCount="205">
  <si>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</si>
  <si>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</si>
  <si>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</si>
  <si>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</si>
  <si>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</si>
  <si>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</si>
  <si>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</si>
  <si>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</si>
  <si>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</si>
  <si>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</si>
  <si>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</si>
  <si>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</si>
  <si>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</si>
  <si>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</si>
  <si>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</si>
  <si>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</si>
  <si>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</si>
  <si>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</si>
  <si>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</si>
  <si>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</si>
  <si>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</si>
  <si>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</si>
  <si>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</si>
  <si>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</si>
  <si>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</si>
  <si>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</si>
  <si>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</si>
  <si>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</si>
  <si>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</si>
  <si>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</si>
  <si>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</si>
  <si>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</si>
  <si>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</si>
  <si>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CABALLEROS MENORES (Clases 05 - 06 y 07)</t>
  </si>
  <si>
    <t>ALBATROS - CABALLEROS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</si>
  <si>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</si>
  <si>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</si>
  <si>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</si>
  <si>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</si>
  <si>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DAMAS MENORES DE 15 AÑOS (Clases 08 y Posteriores)</t>
  </si>
  <si>
    <t>9° FECHA DEL RANKING</t>
  </si>
  <si>
    <t>P</t>
  </si>
  <si>
    <t>COSTA ESMERALDA</t>
  </si>
  <si>
    <t>GOLF &amp; LINKS</t>
  </si>
  <si>
    <t>DOMINGO 24 DE SEPTIEMBRE DE 2023</t>
  </si>
  <si>
    <t>MICHELINI RAMIRO</t>
  </si>
  <si>
    <t>TGC</t>
  </si>
  <si>
    <t>EVTGC</t>
  </si>
  <si>
    <t>RECAREY FRANCO NAHUEL</t>
  </si>
  <si>
    <t>ROMERO GONZALO</t>
  </si>
  <si>
    <t>GCD</t>
  </si>
  <si>
    <t>MARTIN IARA</t>
  </si>
  <si>
    <t>CMDP</t>
  </si>
  <si>
    <t>RAMPOLDI SARA ALESSIA</t>
  </si>
  <si>
    <t>OLIVERI ANGELINA</t>
  </si>
  <si>
    <t>SPGC</t>
  </si>
  <si>
    <t>POLITA NUÑEZ MAITE</t>
  </si>
  <si>
    <t>MORAN ASTESANO VALENTINA</t>
  </si>
  <si>
    <t>NGC</t>
  </si>
  <si>
    <t>DAMAS CATEGORIA MENORES</t>
  </si>
  <si>
    <t>BERCHOT TOMAS</t>
  </si>
  <si>
    <t>MDPGC</t>
  </si>
  <si>
    <t>LEOFANTI DANTE SALVADOR</t>
  </si>
  <si>
    <t>GIMENEZ QUIROGA GONZALO</t>
  </si>
  <si>
    <t>SAFE FRANCO</t>
  </si>
  <si>
    <t>CSCPGB</t>
  </si>
  <si>
    <t>TOBLER SANTIAGO</t>
  </si>
  <si>
    <t>SARASOLA JOSE MANUEL</t>
  </si>
  <si>
    <t>MORUA CARIAC SANTIAGO</t>
  </si>
  <si>
    <t>SALANITRO TOMAS</t>
  </si>
  <si>
    <t>CABRERA IÑAQUI</t>
  </si>
  <si>
    <t>LPSA</t>
  </si>
  <si>
    <t>DATOLA SANTINO</t>
  </si>
  <si>
    <t>GRANDINETTI ANTONIO</t>
  </si>
  <si>
    <t>CARACOIX PEDRO</t>
  </si>
  <si>
    <t>FLÜGEL LUCAS IGNACIO</t>
  </si>
  <si>
    <t>GUERENDIAIN FERMIN</t>
  </si>
  <si>
    <t>PATTI NICOLAS</t>
  </si>
  <si>
    <t>SALVI SANTINO</t>
  </si>
  <si>
    <t>CRUZ COSME</t>
  </si>
  <si>
    <t>DURINGER BENJAMIN</t>
  </si>
  <si>
    <t>RAMPEZZOTTI BARTOLOME</t>
  </si>
  <si>
    <t>LANDI AGUSTIN</t>
  </si>
  <si>
    <t>TOBLER GONZALO</t>
  </si>
  <si>
    <t>PALENCIA EMILIO</t>
  </si>
  <si>
    <t>CEJAS FEDERICO</t>
  </si>
  <si>
    <t>STGC</t>
  </si>
  <si>
    <t>ZANETTA MAXIMO</t>
  </si>
  <si>
    <t>VGGC</t>
  </si>
  <si>
    <t>LEOFANTI RENZO</t>
  </si>
  <si>
    <t>JAUNARENA FACUNDO</t>
  </si>
  <si>
    <t>DEPREZ UMMA</t>
  </si>
  <si>
    <t>BIONDELLI ALLEGRA</t>
  </si>
  <si>
    <t>RODRIGUEZ MACIAS ISABELA</t>
  </si>
  <si>
    <t>DANIEL KATJA</t>
  </si>
  <si>
    <t>PORCEL ALFONSINA</t>
  </si>
  <si>
    <t>MA KARTHE PUCILLO MIA</t>
  </si>
  <si>
    <t>PROBICITO IGNACIO</t>
  </si>
  <si>
    <t>SARASOLA FEDERICO</t>
  </si>
  <si>
    <t>CRUZ AUGUSTO</t>
  </si>
  <si>
    <t>JUAREZ GOÑI FRANCISCO</t>
  </si>
  <si>
    <t>HAUQUI JUAN IGNACIO</t>
  </si>
  <si>
    <t>PATTI VICENTE</t>
  </si>
  <si>
    <t>DE MARTINO AGUSTIN</t>
  </si>
  <si>
    <t>COSTANTINO FELIPE VALENTIN</t>
  </si>
  <si>
    <t>CHAURA MAXIMO</t>
  </si>
  <si>
    <t>CABALLEROS MENORES DE 15 AÑOS (Clases 08 y 09)</t>
  </si>
  <si>
    <t>CABALLEROS MENORES DE 13 AÑOS (Clases 2010 y Posteriorers)</t>
  </si>
  <si>
    <t>ALEMAN BENJAMIN</t>
  </si>
  <si>
    <t>DO COBO MAXIMO</t>
  </si>
  <si>
    <t>PODESTA JUAN</t>
  </si>
  <si>
    <t>FRANCO ZOE</t>
  </si>
  <si>
    <t>ALBATROS - DAMAS CLASES 10 Y 11 -</t>
  </si>
  <si>
    <t>CICCOLA FRANCESCO</t>
  </si>
  <si>
    <t>ML</t>
  </si>
  <si>
    <t>CASTRO SANTINO</t>
  </si>
  <si>
    <t>PARASUCO AXEL GONZALO</t>
  </si>
  <si>
    <t>HAUQUI MANUEL</t>
  </si>
  <si>
    <t>GOTI ALFONSO</t>
  </si>
  <si>
    <t>MONTENEGRO GIL BENJAMIN</t>
  </si>
  <si>
    <t>CHOCO HIPOLITO</t>
  </si>
  <si>
    <t>MORELLO JUAN</t>
  </si>
  <si>
    <t>HARDOY MARTIN</t>
  </si>
  <si>
    <t>VIRAG LUCA</t>
  </si>
  <si>
    <t>RODRIGUEZ FERRERO JUAN MARTIN</t>
  </si>
  <si>
    <t>CEGL</t>
  </si>
  <si>
    <t>ARBELECHE ISIDRO FERMIN</t>
  </si>
  <si>
    <t>FALCON PERRETTI ORESTE JONAS</t>
  </si>
  <si>
    <t>FOLGUERAS BESSIERES AUGUSTO</t>
  </si>
  <si>
    <t>MASTROVITO FRANCISCO</t>
  </si>
  <si>
    <t>DESCOTTE TOMAS</t>
  </si>
  <si>
    <t>ELICHIRIBEHETY PEDRO</t>
  </si>
  <si>
    <t>ELICHIRIBEHETY TOMAS</t>
  </si>
  <si>
    <t>VIACAVA TOMAS</t>
  </si>
  <si>
    <t>RAMPEZZOTTI JUSTINA</t>
  </si>
  <si>
    <t>POLIFRONI CONSTANZA</t>
  </si>
  <si>
    <t>PORCEL MARGARITA</t>
  </si>
  <si>
    <t>CEJAS AGOSTINA</t>
  </si>
  <si>
    <t>LEOFANTI BIANCA EMILIA</t>
  </si>
  <si>
    <t>VIOLA MAYER CHARO</t>
  </si>
  <si>
    <t>VEIGA MARTINA</t>
  </si>
  <si>
    <t>STATI CLARA</t>
  </si>
  <si>
    <t>MDGC</t>
  </si>
  <si>
    <t>JUAREZ GOÑI BENJAMIN</t>
  </si>
  <si>
    <t>RIVAS BAUTISTA</t>
  </si>
  <si>
    <t>LAMORTE JUAN SEBASTIAN</t>
  </si>
  <si>
    <t>CG</t>
  </si>
  <si>
    <t>RODRIGUEZ MACIAS HILARIO</t>
  </si>
  <si>
    <t>SARASOLA PEDRO</t>
  </si>
  <si>
    <t>BUSTILLO BELISARIO</t>
  </si>
  <si>
    <t>MATHIEU HILARIO</t>
  </si>
  <si>
    <t>HAUQUI SANTIAGO</t>
  </si>
  <si>
    <t>PORCEL RENZO</t>
  </si>
  <si>
    <t>MORELLO BAUTISTA</t>
  </si>
  <si>
    <t>MATHIEU TORIBIO</t>
  </si>
  <si>
    <t>ALVAREZ AXEL JEJUS</t>
  </si>
  <si>
    <t>NIZ AUGUSTO</t>
  </si>
  <si>
    <t>RIESGO FERNANDEZ VALENTINO</t>
  </si>
  <si>
    <t>ESPINAL SALVADOR</t>
  </si>
  <si>
    <t>VIRAG MATTIA</t>
  </si>
  <si>
    <t>FALLICO GONZALEZ JOAQUIN</t>
  </si>
  <si>
    <t>HEIZENREDER CIRO</t>
  </si>
  <si>
    <t>BUSTILLO MANUEL</t>
  </si>
  <si>
    <t>CANNELLI ESMERALDA</t>
  </si>
  <si>
    <t>VIOLA MAYER LOLA</t>
  </si>
  <si>
    <t>PRESSO PEREYRA OLIVIA</t>
  </si>
  <si>
    <t>NIZ GUADALUPE</t>
  </si>
  <si>
    <t>BUSTILLO SANTOS</t>
  </si>
  <si>
    <t>DESIMONE AGUSTIN</t>
  </si>
  <si>
    <t>HARPER TUBIO JUAN BAUTISTA</t>
  </si>
  <si>
    <t>GODOY BARRETO FABIO</t>
  </si>
  <si>
    <t>MELERA GIOVANNI</t>
  </si>
  <si>
    <t>HOPE CRISTOBAL</t>
  </si>
  <si>
    <t>PUENTE JOAQUIN</t>
  </si>
  <si>
    <t>BANCHIO THIAGO</t>
  </si>
  <si>
    <t>OLIVERA BAUSTISTA</t>
  </si>
  <si>
    <t>ALFONSO FELIPE</t>
  </si>
  <si>
    <t>BIONDELLI BOSSO ANGELINA</t>
  </si>
  <si>
    <t>RODRIGUEZ FERRERO SANTIAGO</t>
  </si>
  <si>
    <t>FUMBERG FAUSTO</t>
  </si>
  <si>
    <t>VIACAVA FRANCISCO</t>
  </si>
  <si>
    <t>MARTINEZ CAMILO</t>
  </si>
  <si>
    <t>COSTA ESMERALDA GOLF &amp; LINKS</t>
  </si>
  <si>
    <r>
      <t xml:space="preserve">9°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</si>
  <si>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35  +  37  =  72  -  caballeros  :  35  +  37  =  72</t>
  </si>
  <si>
    <t>HOYO 1</t>
  </si>
  <si>
    <r>
      <t xml:space="preserve">CABALLEROS M-13 (CLASES 2010 Y POSTERIORES) </t>
    </r>
    <r>
      <rPr>
        <b/>
        <sz val="8"/>
        <color rgb="FFFFFF00"/>
        <rFont val="Arial"/>
        <family val="2"/>
      </rPr>
      <t>- BOCHAS AMARILLAS -</t>
    </r>
  </si>
  <si>
    <r>
      <t xml:space="preserve">CABALLEROS M-15 (CLASES 08 Y 09) </t>
    </r>
    <r>
      <rPr>
        <b/>
        <sz val="8"/>
        <color rgb="FF0070C0"/>
        <rFont val="Arial"/>
        <family val="2"/>
      </rPr>
      <t>- BOCHAS AZULES -</t>
    </r>
  </si>
  <si>
    <r>
      <t>CABALLEROS M-18 (CLASES 05 - 06  Y  07)</t>
    </r>
    <r>
      <rPr>
        <b/>
        <sz val="8"/>
        <color rgb="FF00B0F0"/>
        <rFont val="Arial"/>
        <family val="2"/>
      </rPr>
      <t xml:space="preserve"> - BOCHAS AZULES -</t>
    </r>
  </si>
  <si>
    <r>
      <t xml:space="preserve">CABALLEROS JUV (CLASES 98 - 99 - 00- 01 - 02 - 03 Y 04) </t>
    </r>
    <r>
      <rPr>
        <b/>
        <sz val="8"/>
        <color rgb="FF0070C0"/>
        <rFont val="Arial"/>
        <family val="2"/>
      </rPr>
      <t>- BOCHAS AZULES -</t>
    </r>
  </si>
  <si>
    <t>DAMAS  M-18 (CLASES 05 - 06 Y 07)</t>
  </si>
  <si>
    <t>DAMAS  M-15 (CLASES 08 Y POSTERIORES)</t>
  </si>
  <si>
    <t>10° FECHA DEL RANKING - MENORES SIN HANDICAP -</t>
  </si>
  <si>
    <t>HOYO 1 - CANCHA NUEVA -</t>
  </si>
  <si>
    <t>PROMOCIONALES A HCP</t>
  </si>
  <si>
    <t>CATEGORIA ALBATROS (CLASES 10 y 11)</t>
  </si>
  <si>
    <t>CATEGORIA EAGLES (CLASES 2012 y 2013)</t>
  </si>
  <si>
    <t>CATEGORIA BIRDIES (CLASES 2014 Y POSTERIORES)</t>
  </si>
  <si>
    <t xml:space="preserve"> CATEGORIA PRINCIPIANTES (5 HOYOS)</t>
  </si>
  <si>
    <t>LES RECORDAMOS QUE LA SECRETARIA DEL CLUB NO MANEJA EFECTIVO Y EL DÍA DEL TORNEO DEBEN LLEGAR AL COUNTRY CON TIEMPO SUFICIENTE POR POSIBLES DEMORAS EN EL INGRESO</t>
  </si>
  <si>
    <t>PARASUCO AXEL GONZALO (U 6 H 24,5)</t>
  </si>
  <si>
    <t>MONTENEGRO GIL BENJAMIN  (U 6 H 24)</t>
  </si>
  <si>
    <t>L</t>
  </si>
  <si>
    <t>HAUQUI SANTIAGO (U. 3 H. 11)</t>
  </si>
  <si>
    <t>MORELLO BAUTISTA (U. 3 H. 11,67)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</si>
</sst>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5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00B0F0"/>
      <name val="Arial"/>
      <family val="2"/>
    </font>
    <font>
      <b/>
      <sz val="8"/>
      <color indexed="10"/>
      <name val="Arial"/>
      <family val="2"/>
    </font>
    <font>
      <sz val="8"/>
      <name val="Arial1"/>
    </font>
    <font>
      <b/>
      <sz val="8"/>
      <color rgb="FFFF0000"/>
      <name val="Arial"/>
      <family val="2"/>
    </font>
    <font>
      <sz val="12"/>
      <color indexed="17"/>
      <name val="Arial"/>
      <family val="2"/>
    </font>
    <font>
      <b/>
      <sz val="13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2" fillId="0" borderId="29" xfId="0" applyFont="1" applyFill="1" applyBorder="1"/>
    <xf numFmtId="164" fontId="7" fillId="0" borderId="31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quotePrefix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6" fillId="0" borderId="34" xfId="0" applyFont="1" applyFill="1" applyBorder="1"/>
    <xf numFmtId="0" fontId="11" fillId="0" borderId="31" xfId="0" applyFont="1" applyFill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34" fillId="0" borderId="0" xfId="0" applyFont="1"/>
    <xf numFmtId="0" fontId="14" fillId="0" borderId="0" xfId="0" applyFont="1"/>
    <xf numFmtId="0" fontId="28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39" fillId="0" borderId="38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166" fontId="39" fillId="0" borderId="39" xfId="0" applyNumberFormat="1" applyFont="1" applyBorder="1" applyAlignment="1">
      <alignment horizontal="center" vertical="center"/>
    </xf>
    <xf numFmtId="166" fontId="39" fillId="0" borderId="4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39" fillId="0" borderId="3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166" fontId="39" fillId="0" borderId="2" xfId="0" applyNumberFormat="1" applyFont="1" applyBorder="1" applyAlignment="1">
      <alignment horizontal="center" vertical="center"/>
    </xf>
    <xf numFmtId="166" fontId="39" fillId="0" borderId="4" xfId="0" applyNumberFormat="1" applyFont="1" applyBorder="1" applyAlignment="1">
      <alignment horizontal="center" vertical="center"/>
    </xf>
    <xf numFmtId="0" fontId="39" fillId="0" borderId="24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166" fontId="39" fillId="0" borderId="25" xfId="0" applyNumberFormat="1" applyFont="1" applyBorder="1" applyAlignment="1">
      <alignment horizontal="center" vertical="center"/>
    </xf>
    <xf numFmtId="0" fontId="39" fillId="12" borderId="25" xfId="0" applyFont="1" applyFill="1" applyBorder="1" applyAlignment="1">
      <alignment vertical="center"/>
    </xf>
    <xf numFmtId="166" fontId="39" fillId="0" borderId="41" xfId="0" applyNumberFormat="1" applyFont="1" applyBorder="1" applyAlignment="1">
      <alignment horizontal="center" vertical="center"/>
    </xf>
    <xf numFmtId="0" fontId="39" fillId="0" borderId="42" xfId="0" applyFont="1" applyBorder="1" applyAlignment="1">
      <alignment vertical="center"/>
    </xf>
    <xf numFmtId="0" fontId="39" fillId="0" borderId="43" xfId="0" applyFont="1" applyBorder="1" applyAlignment="1">
      <alignment vertical="center"/>
    </xf>
    <xf numFmtId="166" fontId="39" fillId="0" borderId="43" xfId="0" applyNumberFormat="1" applyFont="1" applyBorder="1" applyAlignment="1">
      <alignment horizontal="center" vertical="center"/>
    </xf>
    <xf numFmtId="166" fontId="39" fillId="0" borderId="4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166" fontId="39" fillId="0" borderId="31" xfId="0" applyNumberFormat="1" applyFont="1" applyBorder="1" applyAlignment="1">
      <alignment horizontal="center" vertical="center"/>
    </xf>
    <xf numFmtId="166" fontId="39" fillId="0" borderId="45" xfId="0" applyNumberFormat="1" applyFont="1" applyBorder="1" applyAlignment="1">
      <alignment horizontal="center" vertical="center"/>
    </xf>
    <xf numFmtId="0" fontId="40" fillId="13" borderId="8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166" fontId="46" fillId="0" borderId="39" xfId="3" applyNumberFormat="1" applyFont="1" applyBorder="1" applyAlignment="1">
      <alignment horizontal="center" vertical="center"/>
    </xf>
    <xf numFmtId="165" fontId="46" fillId="0" borderId="39" xfId="3" applyFont="1" applyBorder="1" applyAlignment="1">
      <alignment vertical="center"/>
    </xf>
    <xf numFmtId="166" fontId="46" fillId="0" borderId="40" xfId="3" applyNumberFormat="1" applyFont="1" applyBorder="1" applyAlignment="1">
      <alignment horizontal="center" vertical="center"/>
    </xf>
    <xf numFmtId="166" fontId="46" fillId="0" borderId="2" xfId="3" applyNumberFormat="1" applyFont="1" applyBorder="1" applyAlignment="1">
      <alignment horizontal="center" vertical="center"/>
    </xf>
    <xf numFmtId="165" fontId="46" fillId="0" borderId="2" xfId="3" applyFont="1" applyBorder="1" applyAlignment="1">
      <alignment vertical="center"/>
    </xf>
    <xf numFmtId="166" fontId="46" fillId="0" borderId="4" xfId="3" applyNumberFormat="1" applyFont="1" applyBorder="1" applyAlignment="1">
      <alignment horizontal="center" vertical="center"/>
    </xf>
    <xf numFmtId="166" fontId="46" fillId="0" borderId="25" xfId="3" applyNumberFormat="1" applyFont="1" applyBorder="1" applyAlignment="1">
      <alignment horizontal="center" vertical="center"/>
    </xf>
    <xf numFmtId="165" fontId="46" fillId="0" borderId="25" xfId="3" applyFont="1" applyBorder="1" applyAlignment="1">
      <alignment vertical="center"/>
    </xf>
    <xf numFmtId="166" fontId="46" fillId="0" borderId="41" xfId="3" applyNumberFormat="1" applyFont="1" applyBorder="1" applyAlignment="1">
      <alignment horizontal="center" vertical="center"/>
    </xf>
    <xf numFmtId="0" fontId="39" fillId="0" borderId="46" xfId="0" applyFont="1" applyBorder="1" applyAlignment="1">
      <alignment vertical="center"/>
    </xf>
    <xf numFmtId="0" fontId="39" fillId="12" borderId="47" xfId="0" applyFont="1" applyFill="1" applyBorder="1" applyAlignment="1">
      <alignment vertical="center"/>
    </xf>
    <xf numFmtId="166" fontId="46" fillId="0" borderId="47" xfId="3" applyNumberFormat="1" applyFont="1" applyBorder="1" applyAlignment="1">
      <alignment horizontal="center" vertical="center"/>
    </xf>
    <xf numFmtId="0" fontId="39" fillId="0" borderId="47" xfId="0" applyFont="1" applyBorder="1" applyAlignment="1">
      <alignment vertical="center"/>
    </xf>
    <xf numFmtId="166" fontId="46" fillId="0" borderId="48" xfId="3" applyNumberFormat="1" applyFont="1" applyBorder="1" applyAlignment="1">
      <alignment horizontal="center" vertical="center"/>
    </xf>
    <xf numFmtId="165" fontId="46" fillId="0" borderId="31" xfId="3" applyFont="1" applyBorder="1" applyAlignment="1">
      <alignment vertical="center"/>
    </xf>
    <xf numFmtId="166" fontId="46" fillId="0" borderId="31" xfId="3" applyNumberFormat="1" applyFont="1" applyBorder="1" applyAlignment="1">
      <alignment horizontal="center" vertical="center"/>
    </xf>
    <xf numFmtId="0" fontId="39" fillId="0" borderId="31" xfId="0" applyFont="1" applyBorder="1"/>
    <xf numFmtId="0" fontId="39" fillId="0" borderId="45" xfId="0" applyFont="1" applyBorder="1"/>
    <xf numFmtId="0" fontId="39" fillId="12" borderId="2" xfId="0" applyFont="1" applyFill="1" applyBorder="1" applyAlignment="1">
      <alignment vertical="center"/>
    </xf>
    <xf numFmtId="165" fontId="46" fillId="12" borderId="2" xfId="3" applyFont="1" applyFill="1" applyBorder="1" applyAlignment="1">
      <alignment vertical="center"/>
    </xf>
    <xf numFmtId="165" fontId="46" fillId="12" borderId="25" xfId="3" applyFont="1" applyFill="1" applyBorder="1" applyAlignment="1">
      <alignment vertical="center"/>
    </xf>
    <xf numFmtId="0" fontId="40" fillId="13" borderId="1" xfId="0" applyFont="1" applyFill="1" applyBorder="1" applyAlignment="1">
      <alignment horizontal="center"/>
    </xf>
    <xf numFmtId="0" fontId="39" fillId="12" borderId="31" xfId="0" applyFont="1" applyFill="1" applyBorder="1" applyAlignment="1">
      <alignment vertical="center"/>
    </xf>
    <xf numFmtId="166" fontId="46" fillId="0" borderId="45" xfId="3" applyNumberFormat="1" applyFont="1" applyBorder="1" applyAlignment="1">
      <alignment horizontal="center" vertical="center"/>
    </xf>
    <xf numFmtId="0" fontId="40" fillId="15" borderId="1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6" fillId="0" borderId="0" xfId="0" applyFont="1"/>
    <xf numFmtId="166" fontId="3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7" fillId="6" borderId="25" xfId="0" applyFont="1" applyFill="1" applyBorder="1" applyAlignment="1">
      <alignment vertic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40" fillId="11" borderId="8" xfId="0" applyFont="1" applyFill="1" applyBorder="1" applyAlignment="1">
      <alignment horizontal="center" vertical="center"/>
    </xf>
    <xf numFmtId="0" fontId="40" fillId="11" borderId="14" xfId="0" applyFont="1" applyFill="1" applyBorder="1" applyAlignment="1">
      <alignment horizontal="center" vertical="center"/>
    </xf>
    <xf numFmtId="0" fontId="40" fillId="11" borderId="10" xfId="0" applyFont="1" applyFill="1" applyBorder="1" applyAlignment="1">
      <alignment horizontal="center" vertical="center"/>
    </xf>
    <xf numFmtId="0" fontId="42" fillId="16" borderId="18" xfId="0" applyFont="1" applyFill="1" applyBorder="1" applyAlignment="1">
      <alignment horizontal="center" vertical="center" wrapText="1"/>
    </xf>
    <xf numFmtId="0" fontId="42" fillId="16" borderId="15" xfId="0" applyFont="1" applyFill="1" applyBorder="1" applyAlignment="1">
      <alignment horizontal="center" vertical="center" wrapText="1"/>
    </xf>
    <xf numFmtId="0" fontId="42" fillId="16" borderId="19" xfId="0" applyFont="1" applyFill="1" applyBorder="1" applyAlignment="1">
      <alignment horizontal="center" vertical="center" wrapText="1"/>
    </xf>
    <xf numFmtId="0" fontId="42" fillId="16" borderId="30" xfId="0" applyFont="1" applyFill="1" applyBorder="1" applyAlignment="1">
      <alignment horizontal="center" vertical="center" wrapText="1"/>
    </xf>
    <xf numFmtId="0" fontId="42" fillId="16" borderId="0" xfId="0" applyFont="1" applyFill="1" applyAlignment="1">
      <alignment horizontal="center" vertical="center" wrapText="1"/>
    </xf>
    <xf numFmtId="0" fontId="42" fillId="16" borderId="51" xfId="0" applyFont="1" applyFill="1" applyBorder="1" applyAlignment="1">
      <alignment horizontal="center" vertical="center" wrapText="1"/>
    </xf>
    <xf numFmtId="0" fontId="42" fillId="16" borderId="52" xfId="0" applyFont="1" applyFill="1" applyBorder="1" applyAlignment="1">
      <alignment horizontal="center" vertical="center" wrapText="1"/>
    </xf>
    <xf numFmtId="0" fontId="42" fillId="16" borderId="7" xfId="0" applyFont="1" applyFill="1" applyBorder="1" applyAlignment="1">
      <alignment horizontal="center" vertical="center" wrapText="1"/>
    </xf>
    <xf numFmtId="0" fontId="42" fillId="16" borderId="49" xfId="0" applyFont="1" applyFill="1" applyBorder="1" applyAlignment="1">
      <alignment horizontal="center" vertical="center" wrapText="1"/>
    </xf>
    <xf numFmtId="0" fontId="45" fillId="9" borderId="8" xfId="0" applyFont="1" applyFill="1" applyBorder="1" applyAlignment="1">
      <alignment horizontal="center"/>
    </xf>
    <xf numFmtId="0" fontId="45" fillId="9" borderId="14" xfId="0" applyFont="1" applyFill="1" applyBorder="1" applyAlignment="1">
      <alignment horizontal="center"/>
    </xf>
    <xf numFmtId="0" fontId="45" fillId="9" borderId="10" xfId="0" applyFont="1" applyFill="1" applyBorder="1" applyAlignment="1">
      <alignment horizontal="center"/>
    </xf>
    <xf numFmtId="0" fontId="40" fillId="14" borderId="18" xfId="0" applyFont="1" applyFill="1" applyBorder="1" applyAlignment="1">
      <alignment horizontal="center"/>
    </xf>
    <xf numFmtId="0" fontId="40" fillId="14" borderId="15" xfId="0" applyFont="1" applyFill="1" applyBorder="1" applyAlignment="1">
      <alignment horizontal="center"/>
    </xf>
    <xf numFmtId="0" fontId="40" fillId="14" borderId="19" xfId="0" applyFont="1" applyFill="1" applyBorder="1" applyAlignment="1">
      <alignment horizontal="center"/>
    </xf>
    <xf numFmtId="0" fontId="40" fillId="11" borderId="15" xfId="0" applyFont="1" applyFill="1" applyBorder="1" applyAlignment="1">
      <alignment horizontal="center" vertical="center"/>
    </xf>
    <xf numFmtId="0" fontId="40" fillId="11" borderId="19" xfId="0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center" vertical="center"/>
    </xf>
    <xf numFmtId="0" fontId="40" fillId="11" borderId="49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5" fillId="4" borderId="14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36" fillId="9" borderId="9" xfId="0" applyFont="1" applyFill="1" applyBorder="1" applyAlignment="1">
      <alignment horizontal="center"/>
    </xf>
    <xf numFmtId="0" fontId="36" fillId="9" borderId="5" xfId="0" applyFont="1" applyFill="1" applyBorder="1" applyAlignment="1">
      <alignment horizontal="center"/>
    </xf>
    <xf numFmtId="0" fontId="36" fillId="9" borderId="6" xfId="0" applyFont="1" applyFill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38" fillId="10" borderId="18" xfId="0" applyFont="1" applyFill="1" applyBorder="1" applyAlignment="1">
      <alignment horizontal="center" vertical="center"/>
    </xf>
    <xf numFmtId="0" fontId="38" fillId="10" borderId="15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20" fontId="39" fillId="6" borderId="16" xfId="0" applyNumberFormat="1" applyFont="1" applyFill="1" applyBorder="1" applyAlignment="1">
      <alignment horizontal="center" vertical="center"/>
    </xf>
    <xf numFmtId="0" fontId="47" fillId="6" borderId="43" xfId="0" applyFont="1" applyFill="1" applyBorder="1" applyAlignment="1">
      <alignment vertical="center"/>
    </xf>
    <xf numFmtId="0" fontId="47" fillId="6" borderId="2" xfId="0" applyFont="1" applyFill="1" applyBorder="1" applyAlignment="1">
      <alignment vertical="center"/>
    </xf>
    <xf numFmtId="0" fontId="47" fillId="6" borderId="39" xfId="0" applyFont="1" applyFill="1" applyBorder="1" applyAlignment="1">
      <alignment vertic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48" fillId="0" borderId="16" xfId="0" applyFont="1" applyFill="1" applyBorder="1"/>
    <xf numFmtId="0" fontId="4" fillId="6" borderId="2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" fontId="5" fillId="0" borderId="32" xfId="0" applyNumberFormat="1" applyFont="1" applyFill="1" applyBorder="1" applyAlignment="1">
      <alignment horizontal="center"/>
    </xf>
    <xf numFmtId="0" fontId="26" fillId="6" borderId="34" xfId="0" applyFont="1" applyFill="1" applyBorder="1"/>
    <xf numFmtId="0" fontId="8" fillId="0" borderId="31" xfId="0" quotePrefix="1" applyFont="1" applyFill="1" applyBorder="1" applyAlignment="1">
      <alignment horizontal="center"/>
    </xf>
    <xf numFmtId="0" fontId="7" fillId="0" borderId="31" xfId="0" quotePrefix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35" xfId="0" quotePrefix="1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49" fillId="6" borderId="29" xfId="0" applyFont="1" applyFill="1" applyBorder="1"/>
    <xf numFmtId="0" fontId="22" fillId="0" borderId="16" xfId="0" applyFont="1" applyFill="1" applyBorder="1"/>
    <xf numFmtId="0" fontId="5" fillId="6" borderId="23" xfId="0" applyFont="1" applyFill="1" applyBorder="1" applyAlignment="1">
      <alignment horizontal="center"/>
    </xf>
    <xf numFmtId="20" fontId="39" fillId="6" borderId="29" xfId="0" applyNumberFormat="1" applyFont="1" applyFill="1" applyBorder="1" applyAlignment="1">
      <alignment horizontal="center" vertical="center"/>
    </xf>
    <xf numFmtId="20" fontId="39" fillId="6" borderId="26" xfId="0" applyNumberFormat="1" applyFont="1" applyFill="1" applyBorder="1" applyAlignment="1">
      <alignment horizontal="center" vertical="center"/>
    </xf>
    <xf numFmtId="20" fontId="39" fillId="6" borderId="13" xfId="0" applyNumberFormat="1" applyFont="1" applyFill="1" applyBorder="1" applyAlignment="1">
      <alignment horizontal="center" vertical="center"/>
    </xf>
    <xf numFmtId="20" fontId="39" fillId="6" borderId="50" xfId="0" applyNumberFormat="1" applyFont="1" applyFill="1" applyBorder="1" applyAlignment="1">
      <alignment horizontal="center" vertical="center"/>
    </xf>
    <xf numFmtId="20" fontId="39" fillId="6" borderId="17" xfId="0" applyNumberFormat="1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629481</xdr:colOff>
      <xdr:row>0</xdr:row>
      <xdr:rowOff>8280</xdr:rowOff>
    </xdr:from>
    <xdr:to>
      <xdr:col>7</xdr:col>
      <xdr:colOff>123825</xdr:colOff>
      <xdr:row>2</xdr:row>
      <xdr:rowOff>144366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6A1DCA06-1989-459E-B750-077B28A50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2881" y="8280"/>
          <a:ext cx="1008819" cy="688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13616</xdr:colOff>
      <xdr:row>0</xdr:row>
      <xdr:rowOff>262623</xdr:rowOff>
    </xdr:from>
    <xdr:to>
      <xdr:col>5</xdr:col>
      <xdr:colOff>204115</xdr:colOff>
      <xdr:row>3</xdr:row>
      <xdr:rowOff>48489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6116" y="262623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195" t="s">
        <v>42</v>
      </c>
      <c r="B1" s="195"/>
      <c r="C1" s="195"/>
      <c r="D1" s="195"/>
      <c r="E1" s="195"/>
      <c r="F1" s="195"/>
      <c r="G1" s="195"/>
      <c r="H1" s="195"/>
    </row>
    <row r="2" spans="1:11" ht="30.75">
      <c r="A2" s="199" t="s">
        <v>43</v>
      </c>
      <c r="B2" s="199"/>
      <c r="C2" s="199"/>
      <c r="D2" s="199"/>
      <c r="E2" s="199"/>
      <c r="F2" s="199"/>
      <c r="G2" s="199"/>
      <c r="H2" s="199"/>
    </row>
    <row r="3" spans="1:11" ht="19.5">
      <c r="A3" s="196" t="s">
        <v>7</v>
      </c>
      <c r="B3" s="196"/>
      <c r="C3" s="196"/>
      <c r="D3" s="196"/>
      <c r="E3" s="196"/>
      <c r="F3" s="196"/>
      <c r="G3" s="196"/>
      <c r="H3" s="196"/>
    </row>
    <row r="4" spans="1:11" ht="26.25">
      <c r="A4" s="197" t="s">
        <v>40</v>
      </c>
      <c r="B4" s="197"/>
      <c r="C4" s="197"/>
      <c r="D4" s="197"/>
      <c r="E4" s="197"/>
      <c r="F4" s="197"/>
      <c r="G4" s="197"/>
      <c r="H4" s="197"/>
    </row>
    <row r="5" spans="1:11" ht="19.5">
      <c r="A5" s="198" t="s">
        <v>23</v>
      </c>
      <c r="B5" s="198"/>
      <c r="C5" s="198"/>
      <c r="D5" s="198"/>
      <c r="E5" s="198"/>
      <c r="F5" s="198"/>
      <c r="G5" s="198"/>
      <c r="H5" s="198"/>
    </row>
    <row r="6" spans="1:11" ht="19.5">
      <c r="A6" s="191" t="s">
        <v>44</v>
      </c>
      <c r="B6" s="191"/>
      <c r="C6" s="191"/>
      <c r="D6" s="191"/>
      <c r="E6" s="191"/>
      <c r="F6" s="191"/>
      <c r="G6" s="191"/>
      <c r="H6" s="191"/>
    </row>
    <row r="7" spans="1:11" ht="19.5" thickBot="1">
      <c r="A7" s="2"/>
    </row>
    <row r="8" spans="1:11" ht="19.5" thickBot="1">
      <c r="A8" s="192" t="s">
        <v>32</v>
      </c>
      <c r="B8" s="193"/>
      <c r="C8" s="193"/>
      <c r="D8" s="193"/>
      <c r="E8" s="193"/>
      <c r="F8" s="193"/>
      <c r="G8" s="193"/>
      <c r="H8" s="194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03" t="s">
        <v>24</v>
      </c>
    </row>
    <row r="10" spans="1:11" ht="20.25" thickBot="1">
      <c r="A10" s="84" t="s">
        <v>45</v>
      </c>
      <c r="B10" s="85" t="s">
        <v>46</v>
      </c>
      <c r="C10" s="86">
        <v>36383</v>
      </c>
      <c r="D10" s="87">
        <v>2</v>
      </c>
      <c r="E10" s="88">
        <v>37</v>
      </c>
      <c r="F10" s="89">
        <v>41</v>
      </c>
      <c r="G10" s="90">
        <f t="shared" ref="G10:G12" si="0">SUM(E10:F10)</f>
        <v>78</v>
      </c>
      <c r="H10" s="91">
        <f t="shared" ref="H10:H12" si="1">SUM(G10-D10)</f>
        <v>76</v>
      </c>
      <c r="I10" s="23" t="s">
        <v>15</v>
      </c>
      <c r="K10" s="20">
        <f t="shared" ref="K10:K12" si="2">(F10-D10*0.5)</f>
        <v>40</v>
      </c>
    </row>
    <row r="11" spans="1:11" ht="20.25" thickBot="1">
      <c r="A11" s="84" t="s">
        <v>48</v>
      </c>
      <c r="B11" s="85" t="s">
        <v>46</v>
      </c>
      <c r="C11" s="86">
        <v>36513</v>
      </c>
      <c r="D11" s="87">
        <v>5</v>
      </c>
      <c r="E11" s="88">
        <v>40</v>
      </c>
      <c r="F11" s="89">
        <v>40</v>
      </c>
      <c r="G11" s="90">
        <f t="shared" si="0"/>
        <v>80</v>
      </c>
      <c r="H11" s="91">
        <f t="shared" si="1"/>
        <v>75</v>
      </c>
      <c r="I11" s="27" t="s">
        <v>17</v>
      </c>
      <c r="K11" s="20">
        <f t="shared" si="2"/>
        <v>37.5</v>
      </c>
    </row>
    <row r="12" spans="1:11" ht="20.25" thickBot="1">
      <c r="A12" s="272" t="s">
        <v>49</v>
      </c>
      <c r="B12" s="119" t="s">
        <v>50</v>
      </c>
      <c r="C12" s="120">
        <v>37346</v>
      </c>
      <c r="D12" s="273" t="s">
        <v>10</v>
      </c>
      <c r="E12" s="274" t="s">
        <v>10</v>
      </c>
      <c r="F12" s="275" t="s">
        <v>10</v>
      </c>
      <c r="G12" s="276" t="s">
        <v>10</v>
      </c>
      <c r="H12" s="277" t="s">
        <v>10</v>
      </c>
      <c r="K12" s="114"/>
    </row>
    <row r="13" spans="1:11" ht="19.5" thickBot="1">
      <c r="B13" s="1"/>
      <c r="C13" s="1"/>
      <c r="D13" s="1"/>
      <c r="E13" s="1"/>
      <c r="F13" s="1"/>
      <c r="G13" s="1"/>
      <c r="H13" s="1"/>
    </row>
    <row r="14" spans="1:11" ht="20.25" thickBot="1">
      <c r="A14" s="188" t="s">
        <v>59</v>
      </c>
      <c r="B14" s="189"/>
      <c r="C14" s="189"/>
      <c r="D14" s="189"/>
      <c r="E14" s="189"/>
      <c r="F14" s="189"/>
      <c r="G14" s="189"/>
      <c r="H14" s="190"/>
    </row>
    <row r="15" spans="1:11" ht="20.25" thickBot="1">
      <c r="A15" s="4" t="s">
        <v>6</v>
      </c>
      <c r="B15" s="5" t="s">
        <v>9</v>
      </c>
      <c r="C15" s="5" t="s">
        <v>21</v>
      </c>
      <c r="D15" s="4" t="s">
        <v>1</v>
      </c>
      <c r="E15" s="4" t="s">
        <v>2</v>
      </c>
      <c r="F15" s="16" t="s">
        <v>3</v>
      </c>
      <c r="G15" s="15" t="s">
        <v>4</v>
      </c>
      <c r="H15" s="17" t="s">
        <v>5</v>
      </c>
      <c r="K15" s="103" t="s">
        <v>24</v>
      </c>
    </row>
    <row r="16" spans="1:11" ht="20.25" thickBot="1">
      <c r="A16" s="84" t="s">
        <v>53</v>
      </c>
      <c r="B16" s="85" t="s">
        <v>52</v>
      </c>
      <c r="C16" s="86">
        <v>38986</v>
      </c>
      <c r="D16" s="87">
        <v>4</v>
      </c>
      <c r="E16" s="88">
        <v>38</v>
      </c>
      <c r="F16" s="89">
        <v>41</v>
      </c>
      <c r="G16" s="269">
        <f>SUM(E16:F16)</f>
        <v>79</v>
      </c>
      <c r="H16" s="91">
        <f>SUM(G16-D16)</f>
        <v>75</v>
      </c>
      <c r="I16" s="23" t="s">
        <v>15</v>
      </c>
      <c r="K16" s="20">
        <f t="shared" ref="K16:K20" si="3">(F16-D16*0.5)</f>
        <v>39</v>
      </c>
    </row>
    <row r="17" spans="1:11" ht="20.25" thickBot="1">
      <c r="A17" s="84" t="s">
        <v>54</v>
      </c>
      <c r="B17" s="85" t="s">
        <v>55</v>
      </c>
      <c r="C17" s="86">
        <v>38821</v>
      </c>
      <c r="D17" s="87">
        <v>4</v>
      </c>
      <c r="E17" s="88">
        <v>43</v>
      </c>
      <c r="F17" s="89">
        <v>39</v>
      </c>
      <c r="G17" s="269">
        <f>SUM(E17:F17)</f>
        <v>82</v>
      </c>
      <c r="H17" s="91">
        <f>SUM(G17-D17)</f>
        <v>78</v>
      </c>
      <c r="I17" s="23" t="s">
        <v>16</v>
      </c>
      <c r="K17" s="20">
        <f t="shared" si="3"/>
        <v>37</v>
      </c>
    </row>
    <row r="18" spans="1:11" ht="20.25" thickBot="1">
      <c r="A18" s="84" t="s">
        <v>51</v>
      </c>
      <c r="B18" s="85" t="s">
        <v>52</v>
      </c>
      <c r="C18" s="86">
        <v>38873</v>
      </c>
      <c r="D18" s="87">
        <v>1</v>
      </c>
      <c r="E18" s="88">
        <v>41</v>
      </c>
      <c r="F18" s="89">
        <v>42</v>
      </c>
      <c r="G18" s="90">
        <f>SUM(E18:F18)</f>
        <v>83</v>
      </c>
      <c r="H18" s="282">
        <f>SUM(G18-D18)</f>
        <v>82</v>
      </c>
      <c r="I18" s="27" t="s">
        <v>17</v>
      </c>
      <c r="K18" s="20">
        <f t="shared" si="3"/>
        <v>41.5</v>
      </c>
    </row>
    <row r="19" spans="1:11" ht="20.25" thickBot="1">
      <c r="A19" s="84" t="s">
        <v>56</v>
      </c>
      <c r="B19" s="85" t="s">
        <v>55</v>
      </c>
      <c r="C19" s="86">
        <v>38803</v>
      </c>
      <c r="D19" s="87">
        <v>8</v>
      </c>
      <c r="E19" s="88">
        <v>43</v>
      </c>
      <c r="F19" s="89">
        <v>49</v>
      </c>
      <c r="G19" s="90">
        <f>SUM(E19:F19)</f>
        <v>92</v>
      </c>
      <c r="H19" s="282">
        <f>SUM(G19-D19)</f>
        <v>84</v>
      </c>
      <c r="I19" s="27" t="s">
        <v>18</v>
      </c>
      <c r="K19" s="20">
        <f t="shared" si="3"/>
        <v>45</v>
      </c>
    </row>
    <row r="20" spans="1:11" ht="20.25" thickBot="1">
      <c r="A20" s="118" t="s">
        <v>57</v>
      </c>
      <c r="B20" s="119" t="s">
        <v>58</v>
      </c>
      <c r="C20" s="120">
        <v>38885</v>
      </c>
      <c r="D20" s="115">
        <v>11</v>
      </c>
      <c r="E20" s="106">
        <v>44</v>
      </c>
      <c r="F20" s="116">
        <v>52</v>
      </c>
      <c r="G20" s="107">
        <f>SUM(E20:F20)</f>
        <v>96</v>
      </c>
      <c r="H20" s="117">
        <f>SUM(G20-D20)</f>
        <v>85</v>
      </c>
      <c r="K20" s="20">
        <f t="shared" si="3"/>
        <v>46.5</v>
      </c>
    </row>
  </sheetData>
  <sortState xmlns:xlrd2="http://schemas.microsoft.com/office/spreadsheetml/2017/richdata2" ref="A16:H20">
    <sortCondition ref="G16:G20"/>
    <sortCondition ref="F16:F20"/>
    <sortCondition ref="E16:E20"/>
  </sortState>
  <mergeCells count="8">
    <mergeCell ref="A14:H14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24" t="str">
        <f>JUV!A1</f>
        <v>COSTA ESMERALDA</v>
      </c>
      <c r="B1" s="224"/>
      <c r="C1" s="224"/>
      <c r="D1" s="224"/>
      <c r="E1" s="224"/>
      <c r="F1" s="224"/>
      <c r="G1" s="224"/>
      <c r="H1" s="224"/>
      <c r="I1" s="10"/>
      <c r="J1" s="34"/>
    </row>
    <row r="2" spans="1:10">
      <c r="A2" s="225" t="str">
        <f>JUV!A2</f>
        <v>GOLF &amp; LINKS</v>
      </c>
      <c r="B2" s="225"/>
      <c r="C2" s="225"/>
      <c r="D2" s="225"/>
      <c r="E2" s="225"/>
      <c r="F2" s="225"/>
      <c r="G2" s="225"/>
      <c r="H2" s="225"/>
      <c r="I2" s="10"/>
      <c r="J2" s="34"/>
    </row>
    <row r="3" spans="1:10">
      <c r="A3" s="226" t="s">
        <v>7</v>
      </c>
      <c r="B3" s="226"/>
      <c r="C3" s="226"/>
      <c r="D3" s="226"/>
      <c r="E3" s="226"/>
      <c r="F3" s="226"/>
      <c r="G3" s="226"/>
      <c r="H3" s="226"/>
      <c r="I3" s="10"/>
      <c r="J3" s="34"/>
    </row>
    <row r="4" spans="1:10">
      <c r="A4" s="227" t="s">
        <v>11</v>
      </c>
      <c r="B4" s="227"/>
      <c r="C4" s="227"/>
      <c r="D4" s="227"/>
      <c r="E4" s="227"/>
      <c r="F4" s="227"/>
      <c r="G4" s="227"/>
      <c r="H4" s="227"/>
      <c r="I4" s="10"/>
      <c r="J4" s="34"/>
    </row>
    <row r="5" spans="1:10">
      <c r="A5" s="224" t="str">
        <f>JUV!A5</f>
        <v>DOS VUELTAS DE 9 HOYOS MEDAL PLAY</v>
      </c>
      <c r="B5" s="224"/>
      <c r="C5" s="224"/>
      <c r="D5" s="224"/>
      <c r="E5" s="224"/>
      <c r="F5" s="224"/>
      <c r="G5" s="224"/>
      <c r="H5" s="224"/>
      <c r="I5" s="10"/>
      <c r="J5" s="34"/>
    </row>
    <row r="6" spans="1:10" ht="20.25" thickBot="1">
      <c r="A6" s="224" t="str">
        <f>JUV!A6</f>
        <v>DOMINGO 24 DE SEPTIEMBRE DE 2023</v>
      </c>
      <c r="B6" s="224"/>
      <c r="C6" s="224"/>
      <c r="D6" s="224"/>
      <c r="E6" s="224"/>
      <c r="F6" s="224"/>
      <c r="G6" s="224"/>
      <c r="H6" s="224"/>
      <c r="I6" s="10"/>
      <c r="J6" s="34"/>
    </row>
    <row r="7" spans="1:10" ht="20.25" thickBot="1">
      <c r="A7" s="218" t="str">
        <f>JUV!A14</f>
        <v>DAMAS CATEGORIA MENORES</v>
      </c>
      <c r="B7" s="219"/>
      <c r="C7" s="219"/>
      <c r="D7" s="219"/>
      <c r="E7" s="219"/>
      <c r="F7" s="219"/>
      <c r="G7" s="219"/>
      <c r="H7" s="220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JUV!A16</f>
        <v>RAMPOLDI SARA ALESSIA</v>
      </c>
      <c r="B9" s="19" t="str">
        <f>JUV!B16</f>
        <v>CMDP</v>
      </c>
      <c r="C9" s="25">
        <f>JUV!C16</f>
        <v>38986</v>
      </c>
      <c r="D9" s="20">
        <f>JUV!D16</f>
        <v>4</v>
      </c>
      <c r="E9" s="20">
        <f>JUV!E16</f>
        <v>38</v>
      </c>
      <c r="F9" s="20">
        <f>JUV!F16</f>
        <v>41</v>
      </c>
      <c r="G9" s="20">
        <f>JUV!G16</f>
        <v>79</v>
      </c>
      <c r="H9" s="28" t="s">
        <v>10</v>
      </c>
      <c r="I9" s="11" t="s">
        <v>15</v>
      </c>
      <c r="J9" s="34"/>
    </row>
    <row r="10" spans="1:10" ht="20.100000000000001" customHeight="1" thickBot="1">
      <c r="A10" s="14" t="str">
        <f>JUV!A17</f>
        <v>OLIVERI ANGELINA</v>
      </c>
      <c r="B10" s="19" t="str">
        <f>JUV!B17</f>
        <v>SPGC</v>
      </c>
      <c r="C10" s="25">
        <f>JUV!C17</f>
        <v>38821</v>
      </c>
      <c r="D10" s="20">
        <f>JUV!D17</f>
        <v>4</v>
      </c>
      <c r="E10" s="20">
        <f>JUV!E17</f>
        <v>43</v>
      </c>
      <c r="F10" s="20">
        <f>JUV!F17</f>
        <v>39</v>
      </c>
      <c r="G10" s="20">
        <f>JUV!G17</f>
        <v>82</v>
      </c>
      <c r="H10" s="28" t="s">
        <v>10</v>
      </c>
      <c r="I10" s="11" t="s">
        <v>16</v>
      </c>
      <c r="J10" s="34"/>
    </row>
    <row r="11" spans="1:10" ht="18.75" customHeight="1" thickBot="1">
      <c r="A11" s="14" t="str">
        <f>JUV!A18</f>
        <v>MARTIN IARA</v>
      </c>
      <c r="B11" s="19" t="str">
        <f>JUV!B18</f>
        <v>CMDP</v>
      </c>
      <c r="C11" s="25">
        <f>JUV!C18</f>
        <v>38873</v>
      </c>
      <c r="D11" s="20">
        <f>JUV!D18</f>
        <v>1</v>
      </c>
      <c r="E11" s="20">
        <f>JUV!E18</f>
        <v>41</v>
      </c>
      <c r="F11" s="20">
        <f>JUV!F18</f>
        <v>42</v>
      </c>
      <c r="G11" s="20">
        <f>JUV!G18</f>
        <v>83</v>
      </c>
      <c r="H11" s="28">
        <f>SUM(G11-D11)</f>
        <v>82</v>
      </c>
      <c r="I11" s="11" t="s">
        <v>17</v>
      </c>
      <c r="J11" s="34"/>
    </row>
    <row r="12" spans="1:10" ht="20.100000000000001" customHeight="1" thickBot="1">
      <c r="A12" s="14" t="str">
        <f>JUV!A19</f>
        <v>POLITA NUÑEZ MAITE</v>
      </c>
      <c r="B12" s="19" t="str">
        <f>JUV!B19</f>
        <v>SPGC</v>
      </c>
      <c r="C12" s="25">
        <f>JUV!C19</f>
        <v>38803</v>
      </c>
      <c r="D12" s="20">
        <f>JUV!D19</f>
        <v>8</v>
      </c>
      <c r="E12" s="20">
        <f>JUV!E19</f>
        <v>43</v>
      </c>
      <c r="F12" s="20">
        <f>JUV!F19</f>
        <v>49</v>
      </c>
      <c r="G12" s="20">
        <f>JUV!G19</f>
        <v>92</v>
      </c>
      <c r="H12" s="28">
        <f>SUM(G12-D12)</f>
        <v>84</v>
      </c>
      <c r="I12" s="11" t="s">
        <v>18</v>
      </c>
      <c r="J12" s="34"/>
    </row>
    <row r="13" spans="1:10" ht="20.25" thickBot="1">
      <c r="A13" s="218" t="str">
        <f>JUV!A8</f>
        <v>CABALLEROS JUVENILES (Clases 98- 99- 00- 01 - 02 - 03 y 04)</v>
      </c>
      <c r="B13" s="219"/>
      <c r="C13" s="219"/>
      <c r="D13" s="219"/>
      <c r="E13" s="219"/>
      <c r="F13" s="219"/>
      <c r="G13" s="219"/>
      <c r="H13" s="220"/>
      <c r="I13" s="1"/>
      <c r="J13" s="34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customHeight="1" thickBot="1">
      <c r="A15" s="14" t="str">
        <f>JUV!A10</f>
        <v>MICHELINI RAMIRO</v>
      </c>
      <c r="B15" s="19" t="str">
        <f>JUV!B10</f>
        <v>TGC</v>
      </c>
      <c r="C15" s="25">
        <f>JUV!C10</f>
        <v>36383</v>
      </c>
      <c r="D15" s="20">
        <f>JUV!D10</f>
        <v>2</v>
      </c>
      <c r="E15" s="20">
        <f>JUV!E10</f>
        <v>37</v>
      </c>
      <c r="F15" s="20">
        <f>JUV!F10</f>
        <v>41</v>
      </c>
      <c r="G15" s="20">
        <f>JUV!G10</f>
        <v>78</v>
      </c>
      <c r="H15" s="28" t="s">
        <v>10</v>
      </c>
      <c r="I15" s="11" t="s">
        <v>15</v>
      </c>
      <c r="J15" s="34"/>
    </row>
    <row r="16" spans="1:10" ht="20.100000000000001" customHeight="1" thickBot="1">
      <c r="A16" s="14" t="str">
        <f>JUV!A11</f>
        <v>RECAREY FRANCO NAHUEL</v>
      </c>
      <c r="B16" s="19" t="str">
        <f>JUV!B11</f>
        <v>TGC</v>
      </c>
      <c r="C16" s="25">
        <f>JUV!C11</f>
        <v>36513</v>
      </c>
      <c r="D16" s="20">
        <f>JUV!D11</f>
        <v>5</v>
      </c>
      <c r="E16" s="20">
        <f>JUV!E11</f>
        <v>40</v>
      </c>
      <c r="F16" s="20">
        <f>JUV!F11</f>
        <v>40</v>
      </c>
      <c r="G16" s="20">
        <f>JUV!G11</f>
        <v>80</v>
      </c>
      <c r="H16" s="28">
        <f>SUM(G16-D16)</f>
        <v>75</v>
      </c>
      <c r="I16" s="11" t="s">
        <v>17</v>
      </c>
      <c r="J16" s="34"/>
    </row>
    <row r="17" spans="1:10" ht="18.75" hidden="1" customHeight="1" thickBot="1">
      <c r="A17" s="14" t="str">
        <f>JUV!A12</f>
        <v>ROMERO GONZALO</v>
      </c>
      <c r="B17" s="19" t="str">
        <f>JUV!B12</f>
        <v>GCD</v>
      </c>
      <c r="C17" s="25">
        <f>JUV!C12</f>
        <v>37346</v>
      </c>
      <c r="D17" s="20" t="str">
        <f>JUV!D12</f>
        <v>--</v>
      </c>
      <c r="E17" s="20" t="str">
        <f>JUV!E12</f>
        <v>--</v>
      </c>
      <c r="F17" s="20" t="str">
        <f>JUV!F12</f>
        <v>--</v>
      </c>
      <c r="G17" s="20" t="str">
        <f>JUV!G12</f>
        <v>--</v>
      </c>
      <c r="H17" s="28" t="e">
        <f>SUM(G17-D17)</f>
        <v>#VALUE!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 t="str">
        <f>JUV!G12</f>
        <v>--</v>
      </c>
      <c r="H18" s="28" t="e">
        <f>SUM(G18-D18)</f>
        <v>#VALUE!</v>
      </c>
      <c r="I18" s="11" t="s">
        <v>18</v>
      </c>
      <c r="J18" s="34"/>
    </row>
    <row r="19" spans="1:10" ht="20.25" hidden="1" thickBot="1">
      <c r="A19" s="218" t="e">
        <f>JUV!#REF!</f>
        <v>#REF!</v>
      </c>
      <c r="B19" s="219"/>
      <c r="C19" s="219"/>
      <c r="D19" s="219"/>
      <c r="E19" s="219"/>
      <c r="F19" s="219"/>
      <c r="G19" s="219"/>
      <c r="H19" s="220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18" t="str">
        <f>'M 18'!A8</f>
        <v>CABALLEROS MENORES (Clases 05 - 06 y 07)</v>
      </c>
      <c r="B25" s="219"/>
      <c r="C25" s="219"/>
      <c r="D25" s="219"/>
      <c r="E25" s="219"/>
      <c r="F25" s="219"/>
      <c r="G25" s="219"/>
      <c r="H25" s="220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4</v>
      </c>
      <c r="E27" s="20">
        <f>'M 18'!E10</f>
        <v>38</v>
      </c>
      <c r="F27" s="20">
        <f>'M 18'!F10</f>
        <v>42</v>
      </c>
      <c r="G27" s="20">
        <f>'M 18'!G10</f>
        <v>80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SARASOLA JOSE MANUEL</v>
      </c>
      <c r="B28" s="19" t="str">
        <f>'M 18'!B11</f>
        <v>GCD</v>
      </c>
      <c r="C28" s="25">
        <f>'M 18'!C11</f>
        <v>39213</v>
      </c>
      <c r="D28" s="20">
        <f>'M 18'!D11</f>
        <v>10</v>
      </c>
      <c r="E28" s="20">
        <f>'M 18'!E11</f>
        <v>42</v>
      </c>
      <c r="F28" s="20">
        <f>'M 18'!F11</f>
        <v>40</v>
      </c>
      <c r="G28" s="20">
        <f>'M 18'!G11</f>
        <v>82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68</v>
      </c>
      <c r="B29" s="19" t="s">
        <v>55</v>
      </c>
      <c r="C29" s="25">
        <v>39205</v>
      </c>
      <c r="D29" s="20">
        <v>11</v>
      </c>
      <c r="E29" s="20">
        <v>39</v>
      </c>
      <c r="F29" s="20">
        <v>48</v>
      </c>
      <c r="G29" s="20">
        <f>SUM(E29:F29)</f>
        <v>87</v>
      </c>
      <c r="H29" s="28">
        <f>SUM(G29-D29)</f>
        <v>76</v>
      </c>
      <c r="I29" s="11" t="s">
        <v>17</v>
      </c>
      <c r="J29" s="34"/>
    </row>
    <row r="30" spans="1:10" ht="20.100000000000001" customHeight="1" thickBot="1">
      <c r="A30" s="14" t="s">
        <v>75</v>
      </c>
      <c r="B30" s="19" t="s">
        <v>55</v>
      </c>
      <c r="C30" s="25">
        <v>39011</v>
      </c>
      <c r="D30" s="20">
        <v>36</v>
      </c>
      <c r="E30" s="20">
        <v>59</v>
      </c>
      <c r="F30" s="20">
        <v>56</v>
      </c>
      <c r="G30" s="20">
        <f>SUM(E30:F30)</f>
        <v>115</v>
      </c>
      <c r="H30" s="28">
        <f>SUM(G30-D30)</f>
        <v>79</v>
      </c>
      <c r="I30" s="11" t="s">
        <v>18</v>
      </c>
      <c r="J30" s="34"/>
    </row>
    <row r="31" spans="1:10" thickBot="1">
      <c r="A31" s="221" t="str">
        <f>'M 15'!A7:H7</f>
        <v>CABALLEROS MENORES DE 15 AÑOS (Clases 08 y 09)</v>
      </c>
      <c r="B31" s="222"/>
      <c r="C31" s="222"/>
      <c r="D31" s="222"/>
      <c r="E31" s="222"/>
      <c r="F31" s="222"/>
      <c r="G31" s="222"/>
      <c r="H31" s="223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GUERENDIAIN FERMIN</v>
      </c>
      <c r="B33" s="19" t="str">
        <f>'M 15'!B9</f>
        <v>EVTGC</v>
      </c>
      <c r="C33" s="25">
        <f>'M 15'!C9</f>
        <v>40163</v>
      </c>
      <c r="D33" s="20">
        <f>'M 15'!D9</f>
        <v>5</v>
      </c>
      <c r="E33" s="20">
        <f>'M 15'!E9</f>
        <v>36</v>
      </c>
      <c r="F33" s="20">
        <f>'M 15'!F9</f>
        <v>42</v>
      </c>
      <c r="G33" s="20">
        <f>'M 15'!G9</f>
        <v>78</v>
      </c>
      <c r="H33" s="28" t="s">
        <v>10</v>
      </c>
      <c r="I33" s="11" t="s">
        <v>15</v>
      </c>
      <c r="J33" s="98"/>
    </row>
    <row r="34" spans="1:10" ht="20.100000000000001" customHeight="1" thickBot="1">
      <c r="A34" s="14" t="str">
        <f>'M 15'!A10</f>
        <v>PATTI NICOLAS</v>
      </c>
      <c r="B34" s="19" t="str">
        <f>'M 15'!B10</f>
        <v>SPGC</v>
      </c>
      <c r="C34" s="25">
        <f>'M 15'!C10</f>
        <v>39770</v>
      </c>
      <c r="D34" s="20">
        <f>'M 15'!D10</f>
        <v>7</v>
      </c>
      <c r="E34" s="20">
        <f>'M 15'!E10</f>
        <v>43</v>
      </c>
      <c r="F34" s="20">
        <f>'M 15'!F10</f>
        <v>37</v>
      </c>
      <c r="G34" s="20">
        <f>'M 15'!G10</f>
        <v>80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85</v>
      </c>
      <c r="B35" s="19" t="s">
        <v>86</v>
      </c>
      <c r="C35" s="25">
        <v>40142</v>
      </c>
      <c r="D35" s="20">
        <v>21</v>
      </c>
      <c r="E35" s="20">
        <v>45</v>
      </c>
      <c r="F35" s="20">
        <v>44</v>
      </c>
      <c r="G35" s="20">
        <f>SUM(E35:F35)</f>
        <v>89</v>
      </c>
      <c r="H35" s="28">
        <f>SUM(G35-D35)</f>
        <v>68</v>
      </c>
      <c r="I35" s="11" t="s">
        <v>17</v>
      </c>
      <c r="J35" s="34"/>
    </row>
    <row r="36" spans="1:10" ht="20.100000000000001" customHeight="1" thickBot="1">
      <c r="A36" s="14" t="s">
        <v>89</v>
      </c>
      <c r="B36" s="19" t="s">
        <v>55</v>
      </c>
      <c r="C36" s="25">
        <v>39785</v>
      </c>
      <c r="D36" s="20">
        <v>28</v>
      </c>
      <c r="E36" s="20">
        <v>48</v>
      </c>
      <c r="F36" s="20">
        <v>51</v>
      </c>
      <c r="G36" s="20">
        <f>SUM(E36:F36)</f>
        <v>99</v>
      </c>
      <c r="H36" s="28">
        <f>SUM(G36-D36)</f>
        <v>71</v>
      </c>
      <c r="I36" s="11" t="s">
        <v>18</v>
      </c>
      <c r="J36" s="34"/>
    </row>
    <row r="37" spans="1:10" ht="20.25" thickBot="1">
      <c r="A37" s="221" t="str">
        <f>'M 13'!A8:H8</f>
        <v>CABALLEROS MENORES DE 13 AÑOS (Clases 2010 y Posteriorers)</v>
      </c>
      <c r="B37" s="222"/>
      <c r="C37" s="222"/>
      <c r="D37" s="222"/>
      <c r="E37" s="222"/>
      <c r="F37" s="222"/>
      <c r="G37" s="222"/>
      <c r="H37" s="223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COSTANTINO FELIPE VALENTIN</v>
      </c>
      <c r="B39" s="19" t="str">
        <f>'M 13'!B10</f>
        <v>TGC</v>
      </c>
      <c r="C39" s="25">
        <f>'M 13'!C10</f>
        <v>40484</v>
      </c>
      <c r="D39" s="20">
        <f>'M 13'!D10</f>
        <v>18</v>
      </c>
      <c r="E39" s="20">
        <f>'M 13'!E10</f>
        <v>43</v>
      </c>
      <c r="F39" s="20">
        <f>'M 13'!F10</f>
        <v>43</v>
      </c>
      <c r="G39" s="20">
        <f>'M 13'!G10</f>
        <v>86</v>
      </c>
      <c r="H39" s="28" t="s">
        <v>10</v>
      </c>
      <c r="I39" s="11" t="s">
        <v>15</v>
      </c>
      <c r="J39" s="34"/>
    </row>
    <row r="40" spans="1:10" ht="20.100000000000001" customHeight="1" thickBot="1">
      <c r="A40" s="14" t="str">
        <f>'M 13'!A11</f>
        <v>PROBICITO IGNACIO</v>
      </c>
      <c r="B40" s="19" t="str">
        <f>'M 13'!B11</f>
        <v>TGC</v>
      </c>
      <c r="C40" s="25">
        <f>'M 13'!C11</f>
        <v>40413</v>
      </c>
      <c r="D40" s="20">
        <f>'M 13'!D11</f>
        <v>8</v>
      </c>
      <c r="E40" s="20">
        <f>'M 13'!E11</f>
        <v>46</v>
      </c>
      <c r="F40" s="20">
        <f>'M 13'!F11</f>
        <v>45</v>
      </c>
      <c r="G40" s="20">
        <f>'M 13'!G11</f>
        <v>91</v>
      </c>
      <c r="H40" s="28" t="s">
        <v>10</v>
      </c>
      <c r="I40" s="11" t="s">
        <v>16</v>
      </c>
      <c r="J40" s="34"/>
    </row>
    <row r="41" spans="1:10" ht="18.75" customHeight="1" thickBot="1">
      <c r="A41" s="14" t="s">
        <v>105</v>
      </c>
      <c r="B41" s="19" t="s">
        <v>46</v>
      </c>
      <c r="C41" s="25">
        <v>40323</v>
      </c>
      <c r="D41" s="20">
        <v>20</v>
      </c>
      <c r="E41" s="20">
        <v>50</v>
      </c>
      <c r="F41" s="20">
        <v>44</v>
      </c>
      <c r="G41" s="20">
        <f>SUM(E41:F41)</f>
        <v>94</v>
      </c>
      <c r="H41" s="28">
        <f>SUM(G41-D41)</f>
        <v>74</v>
      </c>
      <c r="I41" s="11" t="s">
        <v>17</v>
      </c>
      <c r="J41" s="34"/>
    </row>
    <row r="42" spans="1:10" ht="20.100000000000001" customHeight="1" thickBot="1">
      <c r="A42" s="14" t="s">
        <v>101</v>
      </c>
      <c r="B42" s="19" t="s">
        <v>50</v>
      </c>
      <c r="C42" s="25">
        <v>40373</v>
      </c>
      <c r="D42" s="20">
        <v>13</v>
      </c>
      <c r="E42" s="20">
        <v>44</v>
      </c>
      <c r="F42" s="20">
        <v>50</v>
      </c>
      <c r="G42" s="20">
        <f>SUM(E42:F42)</f>
        <v>94</v>
      </c>
      <c r="H42" s="28">
        <f>SUM(G42-D42)</f>
        <v>81</v>
      </c>
      <c r="I42" s="11" t="s">
        <v>18</v>
      </c>
      <c r="J42" s="34"/>
    </row>
    <row r="43" spans="1:10" ht="20.25" thickBot="1">
      <c r="A43" s="218" t="str">
        <f>'M 15'!A23:H23</f>
        <v>DAMAS MENORES DE 15 AÑOS (Clases 08 y Posteriores)</v>
      </c>
      <c r="B43" s="219"/>
      <c r="C43" s="219"/>
      <c r="D43" s="219"/>
      <c r="E43" s="219"/>
      <c r="F43" s="219"/>
      <c r="G43" s="219"/>
      <c r="H43" s="220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15'!A25</f>
        <v>DEPREZ UMMA</v>
      </c>
      <c r="B45" s="19" t="str">
        <f>'M 15'!B25</f>
        <v>SPGC</v>
      </c>
      <c r="C45" s="25">
        <f>'M 15'!C25</f>
        <v>39932</v>
      </c>
      <c r="D45" s="20">
        <f>'M 15'!D25</f>
        <v>6</v>
      </c>
      <c r="E45" s="20">
        <f>'M 15'!E25</f>
        <v>36</v>
      </c>
      <c r="F45" s="20">
        <f>'M 15'!F25</f>
        <v>41</v>
      </c>
      <c r="G45" s="20">
        <f>'M 15'!G25</f>
        <v>77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15'!A26</f>
        <v>RODRIGUEZ MACIAS ISABELA</v>
      </c>
      <c r="B46" s="19" t="str">
        <f>'M 15'!B26</f>
        <v>MDPGC</v>
      </c>
      <c r="C46" s="25">
        <f>'M 15'!C26</f>
        <v>40056</v>
      </c>
      <c r="D46" s="20">
        <f>'M 15'!D26</f>
        <v>21</v>
      </c>
      <c r="E46" s="20">
        <f>'M 15'!E26</f>
        <v>47</v>
      </c>
      <c r="F46" s="20">
        <f>'M 15'!F26</f>
        <v>50</v>
      </c>
      <c r="G46" s="20">
        <f>'M 15'!G26</f>
        <v>97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95</v>
      </c>
      <c r="B47" s="19" t="s">
        <v>55</v>
      </c>
      <c r="C47" s="25">
        <v>40415</v>
      </c>
      <c r="D47" s="20">
        <v>30</v>
      </c>
      <c r="E47" s="20">
        <v>54</v>
      </c>
      <c r="F47" s="20">
        <v>55</v>
      </c>
      <c r="G47" s="20">
        <f>SUM(E47:F47)</f>
        <v>109</v>
      </c>
      <c r="H47" s="28">
        <f>SUM(G47-D47)</f>
        <v>79</v>
      </c>
      <c r="I47" s="11" t="s">
        <v>17</v>
      </c>
      <c r="J47" s="34"/>
    </row>
    <row r="48" spans="1:10" ht="20.100000000000001" customHeight="1" thickBot="1">
      <c r="A48" s="14" t="s">
        <v>94</v>
      </c>
      <c r="B48" s="19" t="s">
        <v>58</v>
      </c>
      <c r="C48" s="25">
        <v>39930</v>
      </c>
      <c r="D48" s="20">
        <v>22</v>
      </c>
      <c r="E48" s="20">
        <v>50</v>
      </c>
      <c r="F48" s="20">
        <v>54</v>
      </c>
      <c r="G48" s="20">
        <f>SUM(E48:F48)</f>
        <v>104</v>
      </c>
      <c r="H48" s="28">
        <f>SUM(G48-D48)</f>
        <v>82</v>
      </c>
      <c r="I48" s="11" t="s">
        <v>18</v>
      </c>
      <c r="J48" s="34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56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24" t="str">
        <f>JUV!A1</f>
        <v>COSTA ESMERALDA</v>
      </c>
      <c r="B1" s="224"/>
      <c r="C1" s="224"/>
      <c r="D1" s="224"/>
      <c r="E1" s="55"/>
      <c r="H1" s="34"/>
    </row>
    <row r="2" spans="1:8" ht="19.5">
      <c r="A2" s="224" t="str">
        <f>JUV!A2</f>
        <v>GOLF &amp; LINKS</v>
      </c>
      <c r="B2" s="224"/>
      <c r="C2" s="224"/>
      <c r="D2" s="224"/>
      <c r="E2" s="55"/>
      <c r="H2" s="34"/>
    </row>
    <row r="3" spans="1:8" ht="19.5">
      <c r="A3" s="224" t="str">
        <f>JUV!A3</f>
        <v>FEDERACION REGIONAL DE GOLF MAR Y SIERRAS</v>
      </c>
      <c r="B3" s="224"/>
      <c r="C3" s="224"/>
      <c r="D3" s="224"/>
      <c r="E3" s="55"/>
      <c r="H3" s="34"/>
    </row>
    <row r="4" spans="1:8" ht="19.5">
      <c r="A4" s="227" t="s">
        <v>12</v>
      </c>
      <c r="B4" s="227"/>
      <c r="C4" s="227"/>
      <c r="D4" s="227"/>
      <c r="E4" s="55"/>
      <c r="H4" s="34"/>
    </row>
    <row r="5" spans="1:8" ht="19.5">
      <c r="A5" s="224" t="s">
        <v>14</v>
      </c>
      <c r="B5" s="224"/>
      <c r="C5" s="224"/>
      <c r="D5" s="224"/>
      <c r="E5" s="55"/>
      <c r="H5" s="34"/>
    </row>
    <row r="6" spans="1:8" ht="19.5">
      <c r="A6" s="224" t="str">
        <f>JUV!A6</f>
        <v>DOMINGO 24 DE SEPTIEMBRE DE 2023</v>
      </c>
      <c r="B6" s="224"/>
      <c r="C6" s="224"/>
      <c r="D6" s="224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hidden="1" thickBot="1">
      <c r="A8" s="218" t="e">
        <f>ALBATROS!#REF!</f>
        <v>#REF!</v>
      </c>
      <c r="B8" s="219"/>
      <c r="C8" s="219"/>
      <c r="D8" s="219"/>
      <c r="E8" s="219"/>
      <c r="F8" s="220"/>
      <c r="H8" s="34"/>
    </row>
    <row r="9" spans="1:8" s="35" customFormat="1" ht="20.25" hidden="1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hidden="1" thickBot="1">
      <c r="A10" s="36" t="e">
        <f>ALBATROS!#REF!</f>
        <v>#REF!</v>
      </c>
      <c r="B10" s="47" t="e">
        <f>ALBATROS!#REF!</f>
        <v>#REF!</v>
      </c>
      <c r="C10" s="37" t="e">
        <f>ALBATROS!#REF!</f>
        <v>#REF!</v>
      </c>
      <c r="D10" s="47" t="e">
        <f>ALBATROS!#REF!</f>
        <v>#REF!</v>
      </c>
      <c r="E10" s="57" t="e">
        <f>ALBATROS!#REF!</f>
        <v>#REF!</v>
      </c>
      <c r="F10" s="56" t="s">
        <v>10</v>
      </c>
      <c r="G10" s="11" t="s">
        <v>15</v>
      </c>
      <c r="H10" s="34"/>
    </row>
    <row r="11" spans="1:8" ht="20.25" hidden="1" thickBot="1">
      <c r="A11" s="36" t="e">
        <f>ALBATROS!#REF!</f>
        <v>#REF!</v>
      </c>
      <c r="B11" s="47" t="e">
        <f>ALBATROS!#REF!</f>
        <v>#REF!</v>
      </c>
      <c r="C11" s="37" t="e">
        <f>ALBATROS!#REF!</f>
        <v>#REF!</v>
      </c>
      <c r="D11" s="47" t="e">
        <f>ALBATROS!#REF!</f>
        <v>#REF!</v>
      </c>
      <c r="E11" s="57" t="e">
        <f>ALBATROS!#REF!</f>
        <v>#REF!</v>
      </c>
      <c r="F11" s="56" t="s">
        <v>10</v>
      </c>
      <c r="G11" s="11" t="s">
        <v>16</v>
      </c>
      <c r="H11" s="34"/>
    </row>
    <row r="12" spans="1:8" ht="20.25" hidden="1" thickBot="1">
      <c r="A12" s="36"/>
      <c r="B12" s="47"/>
      <c r="C12" s="37"/>
      <c r="D12" s="47"/>
      <c r="E12" s="57"/>
      <c r="F12" s="58">
        <f>(E12-D12)</f>
        <v>0</v>
      </c>
      <c r="G12" s="11" t="s">
        <v>17</v>
      </c>
      <c r="H12" s="34"/>
    </row>
    <row r="13" spans="1:8" ht="19.5" hidden="1" thickBot="1">
      <c r="C13" s="39"/>
      <c r="E13" s="55"/>
      <c r="H13" s="34"/>
    </row>
    <row r="14" spans="1:8" ht="20.25" thickBot="1">
      <c r="A14" s="218" t="str">
        <f>ALBATROS!A8</f>
        <v>ALBATROS - CABALLEROS CLASES 10 Y 11 -</v>
      </c>
      <c r="B14" s="219"/>
      <c r="C14" s="219"/>
      <c r="D14" s="219"/>
      <c r="E14" s="219"/>
      <c r="F14" s="220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ALEMAN BENJAMIN</v>
      </c>
      <c r="B16" s="47" t="str">
        <f>ALBATROS!B10</f>
        <v>TGC</v>
      </c>
      <c r="C16" s="37">
        <f>ALBATROS!C10</f>
        <v>40791</v>
      </c>
      <c r="D16" s="47">
        <f>ALBATROS!D10</f>
        <v>16</v>
      </c>
      <c r="E16" s="57">
        <f>ALBATROS!E10</f>
        <v>55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DO COBO MAXIMO</v>
      </c>
      <c r="B17" s="47" t="str">
        <f>ALBATROS!B11</f>
        <v>TGC</v>
      </c>
      <c r="C17" s="37">
        <f>ALBATROS!C11</f>
        <v>40567</v>
      </c>
      <c r="D17" s="47">
        <f>ALBATROS!D11</f>
        <v>28</v>
      </c>
      <c r="E17" s="57">
        <f>ALBATROS!E11</f>
        <v>70</v>
      </c>
      <c r="F17" s="56" t="s">
        <v>10</v>
      </c>
      <c r="G17" s="11" t="s">
        <v>16</v>
      </c>
      <c r="H17" s="34"/>
    </row>
    <row r="18" spans="1:8" ht="20.25" thickBot="1">
      <c r="A18" s="36" t="str">
        <f>ALBATROS!A12</f>
        <v>PODESTA JUAN</v>
      </c>
      <c r="B18" s="47" t="str">
        <f>ALBATROS!B12</f>
        <v>TGC</v>
      </c>
      <c r="C18" s="37">
        <f>ALBATROS!C12</f>
        <v>40856</v>
      </c>
      <c r="D18" s="113">
        <f>ALBATROS!D12</f>
        <v>0</v>
      </c>
      <c r="E18" s="57">
        <f>ALBATROS!E12</f>
        <v>77</v>
      </c>
      <c r="F18" s="58">
        <f>(E18-D18)</f>
        <v>77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18" t="str">
        <f>EAGLES!A29</f>
        <v>EAGLES - DAMAS CLASES 12  Y 13 -</v>
      </c>
      <c r="B20" s="219"/>
      <c r="C20" s="219"/>
      <c r="D20" s="219"/>
      <c r="E20" s="219"/>
      <c r="F20" s="220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EAGLES!A31</f>
        <v>VEIGA MARTINA</v>
      </c>
      <c r="B22" s="47" t="str">
        <f>EAGLES!B31</f>
        <v>STGC</v>
      </c>
      <c r="C22" s="37">
        <f>EAGLES!C31</f>
        <v>41016</v>
      </c>
      <c r="D22" s="47">
        <f>EAGLES!D31</f>
        <v>4.6814159292035384</v>
      </c>
      <c r="E22" s="57">
        <f>EAGLES!E31</f>
        <v>43</v>
      </c>
      <c r="F22" s="56" t="s">
        <v>10</v>
      </c>
      <c r="G22" s="11" t="s">
        <v>15</v>
      </c>
      <c r="H22" s="34"/>
    </row>
    <row r="23" spans="1:8" ht="20.25" thickBot="1">
      <c r="A23" s="36" t="str">
        <f>EAGLES!A32</f>
        <v>CEJAS AGOSTINA</v>
      </c>
      <c r="B23" s="47" t="str">
        <f>EAGLES!B32</f>
        <v>STGC</v>
      </c>
      <c r="C23" s="37">
        <f>EAGLES!C32</f>
        <v>41461</v>
      </c>
      <c r="D23" s="113">
        <f>EAGLES!D32</f>
        <v>14.097345132743364</v>
      </c>
      <c r="E23" s="57">
        <f>EAGLES!E32</f>
        <v>49</v>
      </c>
      <c r="F23" s="56" t="s">
        <v>10</v>
      </c>
      <c r="G23" s="11" t="s">
        <v>16</v>
      </c>
      <c r="H23" s="34"/>
    </row>
    <row r="24" spans="1:8" ht="20.25" thickBot="1">
      <c r="A24" s="36" t="s">
        <v>139</v>
      </c>
      <c r="B24" s="47" t="s">
        <v>55</v>
      </c>
      <c r="C24" s="37">
        <v>40926</v>
      </c>
      <c r="D24" s="113">
        <v>20.985840707964599</v>
      </c>
      <c r="E24" s="57">
        <v>55</v>
      </c>
      <c r="F24" s="58">
        <f>(E24-D24)</f>
        <v>34.014159292035401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18" t="str">
        <f>EAGLES!A7</f>
        <v>EAGLES - CABALLEROS CLASES 12 Y 13 -</v>
      </c>
      <c r="B26" s="219"/>
      <c r="C26" s="219"/>
      <c r="D26" s="219"/>
      <c r="E26" s="219"/>
      <c r="F26" s="220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CASTRO SANTINO</v>
      </c>
      <c r="B28" s="47" t="str">
        <f>EAGLES!B9</f>
        <v>ML</v>
      </c>
      <c r="C28" s="37">
        <f>EAGLES!C9</f>
        <v>41139</v>
      </c>
      <c r="D28" s="113">
        <f>EAGLES!D9</f>
        <v>5.0230088495575203</v>
      </c>
      <c r="E28" s="57">
        <f>EAGLES!E9</f>
        <v>37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CICCOLA FRANCESCO</v>
      </c>
      <c r="B29" s="47" t="str">
        <f>EAGLES!B10</f>
        <v>ML</v>
      </c>
      <c r="C29" s="37">
        <f>EAGLES!C10</f>
        <v>41277</v>
      </c>
      <c r="D29" s="113">
        <f>EAGLES!D10</f>
        <v>1.6831858407079636</v>
      </c>
      <c r="E29" s="57">
        <f>EAGLES!E10</f>
        <v>41</v>
      </c>
      <c r="F29" s="56" t="s">
        <v>10</v>
      </c>
      <c r="G29" s="11" t="s">
        <v>16</v>
      </c>
      <c r="H29" s="34"/>
    </row>
    <row r="30" spans="1:8" ht="20.25" thickBot="1">
      <c r="A30" s="36" t="s">
        <v>201</v>
      </c>
      <c r="B30" s="47" t="s">
        <v>52</v>
      </c>
      <c r="C30" s="37">
        <v>41387</v>
      </c>
      <c r="D30" s="113">
        <v>14.455752212389385</v>
      </c>
      <c r="E30" s="57">
        <v>51</v>
      </c>
      <c r="F30" s="58">
        <f>(E30-D30)</f>
        <v>36.544247787610615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18" t="str">
        <f>BIRDIES!A30</f>
        <v>BIRDIES - DAMAS CLASES 2014 Y POSTERIORES</v>
      </c>
      <c r="B32" s="219"/>
      <c r="C32" s="219"/>
      <c r="D32" s="219"/>
      <c r="E32" s="219"/>
      <c r="F32" s="220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BIRDIES!A32</f>
        <v>CANNELLI ESMERALDA</v>
      </c>
      <c r="B34" s="47" t="str">
        <f>BIRDIES!B32</f>
        <v>NGC</v>
      </c>
      <c r="C34" s="37">
        <f>BIRDIES!C32</f>
        <v>41885</v>
      </c>
      <c r="D34" s="113">
        <f>BIRDIES!D32</f>
        <v>8</v>
      </c>
      <c r="E34" s="57">
        <f>BIRDIES!E32</f>
        <v>59</v>
      </c>
      <c r="F34" s="56" t="s">
        <v>10</v>
      </c>
      <c r="G34" s="11" t="s">
        <v>15</v>
      </c>
      <c r="H34" s="34"/>
    </row>
    <row r="35" spans="1:8" ht="20.25" thickBot="1">
      <c r="A35" s="36" t="str">
        <f>BIRDIES!A33</f>
        <v>NIZ GUADALUPE</v>
      </c>
      <c r="B35" s="47" t="str">
        <f>BIRDIES!B33</f>
        <v>GCD</v>
      </c>
      <c r="C35" s="37">
        <f>BIRDIES!C33</f>
        <v>42866</v>
      </c>
      <c r="D35" s="113">
        <f>BIRDIES!D33</f>
        <v>0</v>
      </c>
      <c r="E35" s="57">
        <f>BIRDIES!E33</f>
        <v>60</v>
      </c>
      <c r="F35" s="56" t="s">
        <v>10</v>
      </c>
      <c r="G35" s="11" t="s">
        <v>17</v>
      </c>
      <c r="H35" s="34"/>
    </row>
    <row r="36" spans="1:8" ht="20.25" thickBot="1">
      <c r="A36" s="36" t="s">
        <v>164</v>
      </c>
      <c r="B36" s="47" t="s">
        <v>55</v>
      </c>
      <c r="C36" s="37">
        <v>41712</v>
      </c>
      <c r="D36" s="113">
        <v>17</v>
      </c>
      <c r="E36" s="57">
        <v>68</v>
      </c>
      <c r="F36" s="58">
        <f>(E36-D36)</f>
        <v>51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18" t="str">
        <f>BIRDIES!A8</f>
        <v>BIRDIES - CABALLEROS CLASES 2014 Y POSTERIORES</v>
      </c>
      <c r="B38" s="219"/>
      <c r="C38" s="219"/>
      <c r="D38" s="219"/>
      <c r="E38" s="219"/>
      <c r="F38" s="220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113">
        <f>BIRDIES!D10</f>
        <v>1.6331858407079665</v>
      </c>
      <c r="E40" s="57">
        <f>BIRDIES!E10</f>
        <v>38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RIVAS BAUTISTA</v>
      </c>
      <c r="B41" s="47" t="str">
        <f>BIRDIES!B11</f>
        <v>CMDP</v>
      </c>
      <c r="C41" s="37">
        <f>BIRDIES!C11</f>
        <v>41775</v>
      </c>
      <c r="D41" s="113">
        <f>BIRDIES!D11</f>
        <v>9.0606194690265482</v>
      </c>
      <c r="E41" s="57">
        <f>BIRDIES!E11</f>
        <v>39</v>
      </c>
      <c r="F41" s="56" t="s">
        <v>10</v>
      </c>
      <c r="G41" s="11" t="s">
        <v>16</v>
      </c>
      <c r="H41" s="34"/>
    </row>
    <row r="42" spans="1:8" ht="20.25" thickBot="1">
      <c r="A42" s="281" t="s">
        <v>203</v>
      </c>
      <c r="B42" s="47" t="s">
        <v>50</v>
      </c>
      <c r="C42" s="37">
        <v>41808</v>
      </c>
      <c r="D42" s="47">
        <v>14.558849557522123</v>
      </c>
      <c r="E42" s="57">
        <v>50</v>
      </c>
      <c r="F42" s="58">
        <f>(E42-D42)</f>
        <v>35.441150442477877</v>
      </c>
      <c r="G42" s="11" t="s">
        <v>17</v>
      </c>
      <c r="H42" s="34"/>
    </row>
    <row r="43" spans="1:8" ht="20.25" thickBot="1">
      <c r="A43" s="43"/>
      <c r="B43" s="44"/>
      <c r="C43" s="45"/>
      <c r="D43" s="51"/>
      <c r="E43" s="55"/>
      <c r="H43" s="34"/>
    </row>
    <row r="44" spans="1:8" ht="20.25" thickBot="1">
      <c r="A44" s="218" t="str">
        <f>PROMOCIONALES!A8</f>
        <v>PROMOCIONALES A HCP.</v>
      </c>
      <c r="B44" s="219"/>
      <c r="C44" s="219"/>
      <c r="D44" s="220"/>
      <c r="E44" s="55"/>
      <c r="H44" s="34"/>
    </row>
    <row r="45" spans="1:8" s="50" customFormat="1" ht="20.25" thickBot="1">
      <c r="A45" s="16" t="s">
        <v>6</v>
      </c>
      <c r="B45" s="52" t="s">
        <v>9</v>
      </c>
      <c r="C45" s="52" t="s">
        <v>21</v>
      </c>
      <c r="D45" s="79" t="s">
        <v>1</v>
      </c>
      <c r="E45" s="4" t="s">
        <v>4</v>
      </c>
      <c r="F45" s="4" t="s">
        <v>5</v>
      </c>
      <c r="H45" s="34"/>
    </row>
    <row r="46" spans="1:8" ht="20.25" thickBot="1">
      <c r="A46" s="36" t="str">
        <f>PROMOCIONALES!A10</f>
        <v>PUENTE JOAQUIN</v>
      </c>
      <c r="B46" s="47" t="str">
        <f>PROMOCIONALES!B10</f>
        <v>TGC</v>
      </c>
      <c r="C46" s="37">
        <f>PROMOCIONALES!C10</f>
        <v>39641</v>
      </c>
      <c r="D46" s="80">
        <f>PROMOCIONALES!D10</f>
        <v>0</v>
      </c>
      <c r="E46" s="57">
        <f>PROMOCIONALES!E10</f>
        <v>54</v>
      </c>
      <c r="F46" s="56" t="s">
        <v>10</v>
      </c>
      <c r="G46" s="11" t="s">
        <v>15</v>
      </c>
      <c r="H46" s="34"/>
    </row>
    <row r="47" spans="1:8" ht="20.25" thickBot="1">
      <c r="A47" s="36" t="s">
        <v>168</v>
      </c>
      <c r="B47" s="47" t="s">
        <v>46</v>
      </c>
      <c r="C47" s="37">
        <v>39350</v>
      </c>
      <c r="D47" s="113">
        <v>21</v>
      </c>
      <c r="E47" s="57">
        <v>66</v>
      </c>
      <c r="F47" s="58">
        <f>(E47-D47)</f>
        <v>45</v>
      </c>
      <c r="G47" s="11" t="s">
        <v>17</v>
      </c>
      <c r="H47" s="34"/>
    </row>
    <row r="48" spans="1:8" ht="20.25" thickBot="1">
      <c r="A48" s="43"/>
      <c r="B48" s="44"/>
      <c r="C48" s="45"/>
      <c r="D48" s="51"/>
      <c r="E48" s="55"/>
      <c r="H48" s="34"/>
    </row>
    <row r="49" spans="1:8" ht="20.25" thickBot="1">
      <c r="A49" s="218" t="s">
        <v>13</v>
      </c>
      <c r="B49" s="219"/>
      <c r="C49" s="219"/>
      <c r="D49" s="220"/>
      <c r="E49" s="55"/>
      <c r="H49" s="34"/>
    </row>
    <row r="50" spans="1:8" ht="20.25" thickBot="1">
      <c r="A50" s="4" t="s">
        <v>0</v>
      </c>
      <c r="B50" s="4" t="s">
        <v>9</v>
      </c>
      <c r="C50" s="40" t="s">
        <v>10</v>
      </c>
      <c r="D50" s="4" t="s">
        <v>22</v>
      </c>
      <c r="E50" s="55"/>
      <c r="H50" s="34"/>
    </row>
    <row r="51" spans="1:8" ht="18" customHeight="1">
      <c r="A51" s="36" t="str">
        <f>'5 H Y H.A. Y GGII'!A10</f>
        <v>MARTINEZ CAMILO</v>
      </c>
      <c r="B51" s="47" t="str">
        <f>'5 H Y H.A. Y GGII'!B10</f>
        <v>VGGC</v>
      </c>
      <c r="C51" s="37" t="s">
        <v>10</v>
      </c>
      <c r="D51" s="38">
        <f>'5 H Y H.A. Y GGII'!C10</f>
        <v>31</v>
      </c>
      <c r="E51" s="55"/>
      <c r="H51" s="34"/>
    </row>
    <row r="52" spans="1:8" ht="18" customHeight="1">
      <c r="A52" s="36" t="str">
        <f>'5 H Y H.A. Y GGII'!A11</f>
        <v>RODRIGUEZ FERRERO SANTIAGO</v>
      </c>
      <c r="B52" s="47" t="str">
        <f>'5 H Y H.A. Y GGII'!B11</f>
        <v>CEGL</v>
      </c>
      <c r="C52" s="37" t="s">
        <v>10</v>
      </c>
      <c r="D52" s="38">
        <f>'5 H Y H.A. Y GGII'!C11</f>
        <v>33</v>
      </c>
      <c r="E52" s="55"/>
      <c r="H52" s="34"/>
    </row>
    <row r="53" spans="1:8" ht="18" customHeight="1">
      <c r="A53" s="36" t="str">
        <f>'5 H Y H.A. Y GGII'!A12</f>
        <v>ALFONSO FELIPE</v>
      </c>
      <c r="B53" s="47" t="str">
        <f>'5 H Y H.A. Y GGII'!B12</f>
        <v>MDPGC</v>
      </c>
      <c r="C53" s="37" t="s">
        <v>10</v>
      </c>
      <c r="D53" s="38">
        <f>'5 H Y H.A. Y GGII'!C12</f>
        <v>34</v>
      </c>
      <c r="E53" s="55"/>
      <c r="H53" s="34"/>
    </row>
    <row r="54" spans="1:8" ht="18" customHeight="1">
      <c r="A54" s="36" t="str">
        <f>'5 H Y H.A. Y GGII'!A13</f>
        <v>BIONDELLI BOSSO ANGELINA</v>
      </c>
      <c r="B54" s="47" t="str">
        <f>'5 H Y H.A. Y GGII'!B13</f>
        <v>SPGC</v>
      </c>
      <c r="C54" s="37" t="s">
        <v>10</v>
      </c>
      <c r="D54" s="38">
        <f>'5 H Y H.A. Y GGII'!C13</f>
        <v>37</v>
      </c>
      <c r="E54" s="55"/>
      <c r="H54" s="34"/>
    </row>
    <row r="55" spans="1:8" ht="18" customHeight="1">
      <c r="A55" s="36" t="str">
        <f>'5 H Y H.A. Y GGII'!A14</f>
        <v>VIACAVA FRANCISCO</v>
      </c>
      <c r="B55" s="47" t="str">
        <f>'5 H Y H.A. Y GGII'!B14</f>
        <v>LPSA</v>
      </c>
      <c r="C55" s="37" t="s">
        <v>10</v>
      </c>
      <c r="D55" s="38">
        <f>'5 H Y H.A. Y GGII'!C14</f>
        <v>37</v>
      </c>
      <c r="E55" s="55"/>
      <c r="H55" s="34"/>
    </row>
    <row r="56" spans="1:8" ht="18" customHeight="1">
      <c r="A56" s="36" t="str">
        <f>'5 H Y H.A. Y GGII'!A15</f>
        <v>FUMBERG FAUSTO</v>
      </c>
      <c r="B56" s="47" t="str">
        <f>'5 H Y H.A. Y GGII'!B15</f>
        <v>LPSA</v>
      </c>
      <c r="C56" s="37" t="s">
        <v>10</v>
      </c>
      <c r="D56" s="38">
        <f>'5 H Y H.A. Y GGII'!C15</f>
        <v>38</v>
      </c>
      <c r="E56" s="55"/>
      <c r="H56" s="34"/>
    </row>
  </sheetData>
  <mergeCells count="14">
    <mergeCell ref="A6:D6"/>
    <mergeCell ref="A49:D49"/>
    <mergeCell ref="A8:F8"/>
    <mergeCell ref="A14:F14"/>
    <mergeCell ref="A20:F20"/>
    <mergeCell ref="A26:F26"/>
    <mergeCell ref="A32:F32"/>
    <mergeCell ref="A38:F38"/>
    <mergeCell ref="A44:D44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36"/>
  <sheetViews>
    <sheetView zoomScaleNormal="100" workbookViewId="0">
      <selection sqref="A1:F1"/>
    </sheetView>
  </sheetViews>
  <sheetFormatPr baseColWidth="10" defaultRowHeight="18"/>
  <cols>
    <col min="1" max="1" width="5.5703125" style="112" bestFit="1" customWidth="1"/>
    <col min="2" max="2" width="3.42578125" style="30" customWidth="1"/>
    <col min="3" max="3" width="22.7109375" style="97" customWidth="1"/>
    <col min="4" max="4" width="5" style="96" bestFit="1" customWidth="1"/>
    <col min="5" max="5" width="22.7109375" style="97" customWidth="1"/>
    <col min="6" max="6" width="5.7109375" style="96" bestFit="1" customWidth="1"/>
    <col min="7" max="7" width="22.7109375" style="97" customWidth="1"/>
    <col min="8" max="8" width="5.7109375" style="96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9" s="59" customFormat="1" ht="27" thickBot="1">
      <c r="A1" s="250" t="s">
        <v>182</v>
      </c>
      <c r="B1" s="250"/>
      <c r="C1" s="250"/>
      <c r="D1" s="250"/>
      <c r="E1" s="250"/>
      <c r="F1" s="250"/>
      <c r="G1" s="122"/>
      <c r="H1" s="122"/>
    </row>
    <row r="2" spans="1:9" s="59" customFormat="1" ht="16.5" customHeight="1" thickBot="1">
      <c r="A2" s="251" t="s">
        <v>7</v>
      </c>
      <c r="B2" s="252"/>
      <c r="C2" s="252"/>
      <c r="D2" s="252"/>
      <c r="E2" s="252"/>
      <c r="F2" s="253"/>
    </row>
    <row r="3" spans="1:9" s="124" customFormat="1" ht="15">
      <c r="A3" s="254" t="s">
        <v>44</v>
      </c>
      <c r="B3" s="254"/>
      <c r="C3" s="254"/>
      <c r="D3" s="254"/>
      <c r="E3" s="254"/>
      <c r="F3" s="254"/>
      <c r="G3" s="123"/>
      <c r="H3" s="123"/>
    </row>
    <row r="4" spans="1:9" s="59" customFormat="1" ht="15">
      <c r="A4" s="255" t="s">
        <v>183</v>
      </c>
      <c r="B4" s="256"/>
      <c r="C4" s="256"/>
      <c r="D4" s="256"/>
      <c r="E4" s="256"/>
      <c r="F4" s="256"/>
      <c r="G4" s="256"/>
      <c r="H4" s="257"/>
    </row>
    <row r="5" spans="1:9" s="124" customFormat="1" ht="15.75" thickBot="1">
      <c r="A5" s="258" t="s">
        <v>184</v>
      </c>
      <c r="B5" s="258"/>
      <c r="C5" s="258"/>
      <c r="D5" s="258"/>
      <c r="E5" s="258"/>
      <c r="F5" s="258"/>
      <c r="G5" s="258"/>
      <c r="H5" s="258"/>
    </row>
    <row r="6" spans="1:9" s="125" customFormat="1" ht="12" thickBot="1">
      <c r="A6" s="259" t="s">
        <v>185</v>
      </c>
      <c r="B6" s="260"/>
      <c r="C6" s="260"/>
      <c r="D6" s="260"/>
      <c r="E6" s="260"/>
      <c r="F6" s="260"/>
      <c r="G6" s="260"/>
      <c r="H6" s="261"/>
    </row>
    <row r="7" spans="1:9" s="125" customFormat="1" ht="12" thickBot="1">
      <c r="A7" s="228" t="s">
        <v>186</v>
      </c>
      <c r="B7" s="229"/>
      <c r="C7" s="229"/>
      <c r="D7" s="229"/>
      <c r="E7" s="229"/>
      <c r="F7" s="229"/>
      <c r="G7" s="229"/>
      <c r="H7" s="230"/>
      <c r="I7" s="126">
        <f>COUNTA(#REF!,#REF!,#REF!)</f>
        <v>3</v>
      </c>
    </row>
    <row r="8" spans="1:9" s="125" customFormat="1" ht="11.25">
      <c r="A8" s="262">
        <v>0.375</v>
      </c>
      <c r="B8" s="127"/>
      <c r="C8" s="128" t="s">
        <v>105</v>
      </c>
      <c r="D8" s="129">
        <v>23.9</v>
      </c>
      <c r="E8" s="128" t="s">
        <v>104</v>
      </c>
      <c r="F8" s="129">
        <v>22.1</v>
      </c>
      <c r="G8" s="128"/>
      <c r="H8" s="130"/>
      <c r="I8" s="131">
        <f t="shared" ref="I8:I65" si="0">COUNTA(C8,E8,G8)</f>
        <v>2</v>
      </c>
    </row>
    <row r="9" spans="1:9" s="125" customFormat="1" ht="11.25">
      <c r="A9" s="262">
        <v>0.38125000000000003</v>
      </c>
      <c r="B9" s="132"/>
      <c r="C9" s="133" t="s">
        <v>103</v>
      </c>
      <c r="D9" s="134">
        <v>20.6</v>
      </c>
      <c r="E9" s="133" t="s">
        <v>102</v>
      </c>
      <c r="F9" s="134">
        <v>19</v>
      </c>
      <c r="G9" s="133"/>
      <c r="H9" s="135"/>
      <c r="I9" s="131">
        <f t="shared" si="0"/>
        <v>2</v>
      </c>
    </row>
    <row r="10" spans="1:9" s="125" customFormat="1" ht="11.25">
      <c r="A10" s="262">
        <v>0.38750000000000001</v>
      </c>
      <c r="B10" s="132"/>
      <c r="C10" s="133" t="s">
        <v>101</v>
      </c>
      <c r="D10" s="134">
        <v>17.5</v>
      </c>
      <c r="E10" s="133" t="s">
        <v>100</v>
      </c>
      <c r="F10" s="134">
        <v>16.399999999999999</v>
      </c>
      <c r="G10" s="133" t="s">
        <v>99</v>
      </c>
      <c r="H10" s="135">
        <v>15.8</v>
      </c>
      <c r="I10" s="131">
        <f t="shared" si="0"/>
        <v>3</v>
      </c>
    </row>
    <row r="11" spans="1:9" s="125" customFormat="1" ht="12" thickBot="1">
      <c r="A11" s="262">
        <v>0.39374999999999999</v>
      </c>
      <c r="B11" s="136"/>
      <c r="C11" s="137" t="s">
        <v>98</v>
      </c>
      <c r="D11" s="138">
        <v>13.6</v>
      </c>
      <c r="E11" s="137" t="s">
        <v>97</v>
      </c>
      <c r="F11" s="138">
        <v>11.7</v>
      </c>
      <c r="G11" s="139" t="s">
        <v>91</v>
      </c>
      <c r="H11" s="140">
        <v>5.4</v>
      </c>
      <c r="I11" s="131">
        <f t="shared" si="0"/>
        <v>3</v>
      </c>
    </row>
    <row r="12" spans="1:9" s="125" customFormat="1" ht="12" thickBot="1">
      <c r="A12" s="228" t="s">
        <v>187</v>
      </c>
      <c r="B12" s="229"/>
      <c r="C12" s="229"/>
      <c r="D12" s="229"/>
      <c r="E12" s="229"/>
      <c r="F12" s="229"/>
      <c r="G12" s="229"/>
      <c r="H12" s="230"/>
      <c r="I12" s="126">
        <f t="shared" si="0"/>
        <v>0</v>
      </c>
    </row>
    <row r="13" spans="1:9" s="125" customFormat="1" ht="11.25">
      <c r="A13" s="262">
        <v>0.4</v>
      </c>
      <c r="B13" s="127"/>
      <c r="C13" s="265" t="s">
        <v>90</v>
      </c>
      <c r="D13" s="129">
        <v>26.6</v>
      </c>
      <c r="E13" s="128" t="s">
        <v>89</v>
      </c>
      <c r="F13" s="129">
        <v>23.2</v>
      </c>
      <c r="G13" s="128"/>
      <c r="H13" s="130"/>
      <c r="I13" s="131">
        <v>1</v>
      </c>
    </row>
    <row r="14" spans="1:9" s="125" customFormat="1" ht="11.25">
      <c r="A14" s="262">
        <v>0.40625</v>
      </c>
      <c r="B14" s="132"/>
      <c r="C14" s="133" t="s">
        <v>87</v>
      </c>
      <c r="D14" s="134">
        <v>19.899999999999999</v>
      </c>
      <c r="E14" s="133" t="s">
        <v>85</v>
      </c>
      <c r="F14" s="134">
        <v>16.600000000000001</v>
      </c>
      <c r="G14" s="133"/>
      <c r="H14" s="135"/>
      <c r="I14" s="131">
        <f t="shared" si="0"/>
        <v>2</v>
      </c>
    </row>
    <row r="15" spans="1:9" s="125" customFormat="1" ht="11.25">
      <c r="A15" s="262">
        <v>0.41249999999999998</v>
      </c>
      <c r="B15" s="132"/>
      <c r="C15" s="133" t="s">
        <v>84</v>
      </c>
      <c r="D15" s="134">
        <v>16.399999999999999</v>
      </c>
      <c r="E15" s="133" t="s">
        <v>83</v>
      </c>
      <c r="F15" s="134">
        <v>11.5</v>
      </c>
      <c r="G15" s="133" t="s">
        <v>82</v>
      </c>
      <c r="H15" s="135">
        <v>8</v>
      </c>
      <c r="I15" s="131">
        <f t="shared" si="0"/>
        <v>3</v>
      </c>
    </row>
    <row r="16" spans="1:9" s="125" customFormat="1" ht="11.25">
      <c r="A16" s="262">
        <v>0.41875000000000001</v>
      </c>
      <c r="B16" s="132"/>
      <c r="C16" s="133" t="s">
        <v>81</v>
      </c>
      <c r="D16" s="134">
        <v>7.5</v>
      </c>
      <c r="E16" s="133" t="s">
        <v>80</v>
      </c>
      <c r="F16" s="134">
        <v>7.3</v>
      </c>
      <c r="G16" s="133" t="s">
        <v>79</v>
      </c>
      <c r="H16" s="135">
        <v>7.2</v>
      </c>
      <c r="I16" s="131">
        <f t="shared" si="0"/>
        <v>3</v>
      </c>
    </row>
    <row r="17" spans="1:10" s="125" customFormat="1" ht="12" thickBot="1">
      <c r="A17" s="262">
        <v>0.42499999999999999</v>
      </c>
      <c r="B17" s="136"/>
      <c r="C17" s="137" t="s">
        <v>78</v>
      </c>
      <c r="D17" s="138">
        <v>5.8</v>
      </c>
      <c r="E17" s="137" t="s">
        <v>77</v>
      </c>
      <c r="F17" s="138">
        <v>4.5999999999999996</v>
      </c>
      <c r="G17" s="137" t="s">
        <v>76</v>
      </c>
      <c r="H17" s="140">
        <v>2.7</v>
      </c>
      <c r="I17" s="131">
        <f t="shared" si="0"/>
        <v>3</v>
      </c>
    </row>
    <row r="18" spans="1:10" s="125" customFormat="1" ht="12" thickBot="1">
      <c r="A18" s="228" t="s">
        <v>188</v>
      </c>
      <c r="B18" s="229"/>
      <c r="C18" s="229"/>
      <c r="D18" s="229"/>
      <c r="E18" s="229"/>
      <c r="F18" s="229"/>
      <c r="G18" s="229"/>
      <c r="H18" s="230"/>
      <c r="I18" s="126">
        <f t="shared" si="0"/>
        <v>0</v>
      </c>
    </row>
    <row r="19" spans="1:10" s="125" customFormat="1" ht="11.25">
      <c r="A19" s="262">
        <v>0.43125000000000002</v>
      </c>
      <c r="B19" s="127"/>
      <c r="C19" s="128" t="s">
        <v>75</v>
      </c>
      <c r="D19" s="129">
        <v>29.9</v>
      </c>
      <c r="E19" s="128" t="s">
        <v>74</v>
      </c>
      <c r="F19" s="129">
        <v>18</v>
      </c>
      <c r="G19" s="128"/>
      <c r="H19" s="130"/>
      <c r="I19" s="131">
        <f t="shared" si="0"/>
        <v>2</v>
      </c>
    </row>
    <row r="20" spans="1:10" s="125" customFormat="1" ht="11.25">
      <c r="A20" s="262">
        <v>0.4375</v>
      </c>
      <c r="B20" s="132"/>
      <c r="C20" s="133" t="s">
        <v>73</v>
      </c>
      <c r="D20" s="134">
        <v>11.1</v>
      </c>
      <c r="E20" s="133" t="s">
        <v>72</v>
      </c>
      <c r="F20" s="134">
        <v>10.5</v>
      </c>
      <c r="G20" s="133"/>
      <c r="H20" s="135"/>
      <c r="I20" s="131">
        <f t="shared" si="0"/>
        <v>2</v>
      </c>
    </row>
    <row r="21" spans="1:10" s="125" customFormat="1" ht="11.25">
      <c r="A21" s="262">
        <v>0.44374999999999998</v>
      </c>
      <c r="B21" s="132"/>
      <c r="C21" s="133" t="s">
        <v>70</v>
      </c>
      <c r="D21" s="134">
        <v>9.1</v>
      </c>
      <c r="E21" s="133" t="s">
        <v>69</v>
      </c>
      <c r="F21" s="134">
        <v>8.1999999999999993</v>
      </c>
      <c r="G21" s="133" t="s">
        <v>68</v>
      </c>
      <c r="H21" s="135">
        <v>7.6</v>
      </c>
      <c r="I21" s="131">
        <f t="shared" si="0"/>
        <v>3</v>
      </c>
    </row>
    <row r="22" spans="1:10" s="125" customFormat="1" ht="11.25">
      <c r="A22" s="262">
        <v>0.45</v>
      </c>
      <c r="B22" s="132"/>
      <c r="C22" s="133" t="s">
        <v>67</v>
      </c>
      <c r="D22" s="134">
        <v>6.6</v>
      </c>
      <c r="E22" s="133" t="s">
        <v>66</v>
      </c>
      <c r="F22" s="134">
        <v>5.9</v>
      </c>
      <c r="G22" s="264" t="s">
        <v>64</v>
      </c>
      <c r="H22" s="135">
        <v>2.8</v>
      </c>
      <c r="I22" s="131">
        <v>2</v>
      </c>
    </row>
    <row r="23" spans="1:10" s="125" customFormat="1" ht="12" thickBot="1">
      <c r="A23" s="262">
        <v>0.45624999999999999</v>
      </c>
      <c r="B23" s="136"/>
      <c r="C23" s="137" t="s">
        <v>63</v>
      </c>
      <c r="D23" s="138">
        <v>2</v>
      </c>
      <c r="E23" s="137" t="s">
        <v>62</v>
      </c>
      <c r="F23" s="138">
        <v>0.8</v>
      </c>
      <c r="G23" s="181" t="s">
        <v>60</v>
      </c>
      <c r="H23" s="140">
        <v>-0.8</v>
      </c>
      <c r="I23" s="131">
        <v>2</v>
      </c>
    </row>
    <row r="24" spans="1:10" s="125" customFormat="1" ht="12" thickBot="1">
      <c r="A24" s="228" t="s">
        <v>189</v>
      </c>
      <c r="B24" s="229"/>
      <c r="C24" s="229"/>
      <c r="D24" s="229"/>
      <c r="E24" s="229"/>
      <c r="F24" s="229"/>
      <c r="G24" s="229"/>
      <c r="H24" s="230"/>
      <c r="I24" s="126">
        <f t="shared" si="0"/>
        <v>0</v>
      </c>
    </row>
    <row r="25" spans="1:10" s="125" customFormat="1" ht="12" thickBot="1">
      <c r="A25" s="262">
        <v>0.46250000000000002</v>
      </c>
      <c r="B25" s="141"/>
      <c r="C25" s="263" t="s">
        <v>49</v>
      </c>
      <c r="D25" s="143">
        <v>3.2</v>
      </c>
      <c r="E25" s="142" t="s">
        <v>48</v>
      </c>
      <c r="F25" s="143">
        <v>3</v>
      </c>
      <c r="G25" s="142" t="s">
        <v>45</v>
      </c>
      <c r="H25" s="144">
        <v>0.3</v>
      </c>
      <c r="I25" s="131">
        <v>2</v>
      </c>
    </row>
    <row r="26" spans="1:10" s="125" customFormat="1" ht="12" thickBot="1">
      <c r="A26" s="228" t="s">
        <v>190</v>
      </c>
      <c r="B26" s="229"/>
      <c r="C26" s="229"/>
      <c r="D26" s="229"/>
      <c r="E26" s="229"/>
      <c r="F26" s="229"/>
      <c r="G26" s="229"/>
      <c r="H26" s="230"/>
      <c r="I26" s="126">
        <f t="shared" si="0"/>
        <v>0</v>
      </c>
    </row>
    <row r="27" spans="1:10" s="125" customFormat="1" ht="11.25">
      <c r="A27" s="262">
        <v>0.46875</v>
      </c>
      <c r="B27" s="127"/>
      <c r="C27" s="265" t="s">
        <v>57</v>
      </c>
      <c r="D27" s="129">
        <v>9.4</v>
      </c>
      <c r="E27" s="128" t="s">
        <v>56</v>
      </c>
      <c r="F27" s="129">
        <v>6.7</v>
      </c>
      <c r="G27" s="128"/>
      <c r="H27" s="130"/>
      <c r="I27" s="131">
        <v>1</v>
      </c>
    </row>
    <row r="28" spans="1:10" s="125" customFormat="1" ht="12" thickBot="1">
      <c r="A28" s="262">
        <v>0.47500000000000098</v>
      </c>
      <c r="B28" s="136"/>
      <c r="C28" s="137" t="s">
        <v>54</v>
      </c>
      <c r="D28" s="138">
        <v>3.4</v>
      </c>
      <c r="E28" s="137" t="s">
        <v>53</v>
      </c>
      <c r="F28" s="138">
        <v>2.9</v>
      </c>
      <c r="G28" s="137" t="s">
        <v>51</v>
      </c>
      <c r="H28" s="140">
        <v>0.2</v>
      </c>
      <c r="I28" s="131">
        <f t="shared" si="0"/>
        <v>3</v>
      </c>
    </row>
    <row r="29" spans="1:10" s="125" customFormat="1" ht="12" thickBot="1">
      <c r="A29" s="228" t="s">
        <v>191</v>
      </c>
      <c r="B29" s="229"/>
      <c r="C29" s="229"/>
      <c r="D29" s="229"/>
      <c r="E29" s="229"/>
      <c r="F29" s="229"/>
      <c r="G29" s="229"/>
      <c r="H29" s="230"/>
      <c r="I29" s="126">
        <f t="shared" si="0"/>
        <v>0</v>
      </c>
    </row>
    <row r="30" spans="1:10" s="125" customFormat="1" ht="12" thickBot="1">
      <c r="A30" s="262">
        <v>0.48125000000000101</v>
      </c>
      <c r="B30" s="127"/>
      <c r="C30" s="128" t="s">
        <v>94</v>
      </c>
      <c r="D30" s="129">
        <v>20</v>
      </c>
      <c r="E30" s="128" t="s">
        <v>93</v>
      </c>
      <c r="F30" s="129">
        <v>18.5</v>
      </c>
      <c r="G30" s="128" t="s">
        <v>92</v>
      </c>
      <c r="H30" s="130">
        <v>15.1</v>
      </c>
      <c r="I30" s="131">
        <f t="shared" si="0"/>
        <v>3</v>
      </c>
    </row>
    <row r="31" spans="1:10" s="125" customFormat="1" ht="12" thickBot="1">
      <c r="A31" s="283">
        <v>0.48750000000000099</v>
      </c>
      <c r="B31" s="145"/>
      <c r="C31" s="146" t="s">
        <v>96</v>
      </c>
      <c r="D31" s="147">
        <v>35.700000000000003</v>
      </c>
      <c r="E31" s="146" t="s">
        <v>95</v>
      </c>
      <c r="F31" s="147">
        <v>26.7</v>
      </c>
      <c r="G31" s="146"/>
      <c r="H31" s="148"/>
      <c r="I31" s="131">
        <f t="shared" si="0"/>
        <v>2</v>
      </c>
      <c r="J31" s="149">
        <f>SUM(I8:I31)</f>
        <v>44</v>
      </c>
    </row>
    <row r="32" spans="1:10" s="125" customFormat="1" ht="12" thickBot="1">
      <c r="D32" s="150"/>
      <c r="F32" s="150"/>
      <c r="H32" s="150"/>
      <c r="I32" s="126">
        <f t="shared" si="0"/>
        <v>0</v>
      </c>
    </row>
    <row r="33" spans="1:9" s="125" customFormat="1" ht="12" thickBot="1">
      <c r="A33" s="240" t="s">
        <v>192</v>
      </c>
      <c r="B33" s="241"/>
      <c r="C33" s="241"/>
      <c r="D33" s="241"/>
      <c r="E33" s="241"/>
      <c r="F33" s="241"/>
      <c r="G33" s="241"/>
      <c r="H33" s="242"/>
      <c r="I33" s="126">
        <f t="shared" si="0"/>
        <v>0</v>
      </c>
    </row>
    <row r="34" spans="1:9" s="125" customFormat="1" ht="12" thickBot="1">
      <c r="A34" s="243" t="s">
        <v>193</v>
      </c>
      <c r="B34" s="244"/>
      <c r="C34" s="244"/>
      <c r="D34" s="244"/>
      <c r="E34" s="244"/>
      <c r="F34" s="244"/>
      <c r="G34" s="244"/>
      <c r="H34" s="245"/>
      <c r="I34" s="126">
        <f t="shared" si="0"/>
        <v>0</v>
      </c>
    </row>
    <row r="35" spans="1:9" s="125" customFormat="1" ht="12" thickBot="1">
      <c r="A35" s="228" t="s">
        <v>194</v>
      </c>
      <c r="B35" s="229"/>
      <c r="C35" s="229"/>
      <c r="D35" s="229"/>
      <c r="E35" s="229"/>
      <c r="F35" s="229"/>
      <c r="G35" s="229"/>
      <c r="H35" s="230"/>
      <c r="I35" s="126">
        <f t="shared" si="0"/>
        <v>0</v>
      </c>
    </row>
    <row r="36" spans="1:9" s="125" customFormat="1" ht="11.25">
      <c r="A36" s="262">
        <v>0.39374999999999999</v>
      </c>
      <c r="B36" s="127"/>
      <c r="C36" s="128" t="s">
        <v>175</v>
      </c>
      <c r="D36" s="151">
        <v>0</v>
      </c>
      <c r="E36" s="152" t="s">
        <v>174</v>
      </c>
      <c r="F36" s="151">
        <v>0</v>
      </c>
      <c r="G36" s="128" t="s">
        <v>173</v>
      </c>
      <c r="H36" s="153">
        <v>0</v>
      </c>
      <c r="I36" s="131">
        <f t="shared" si="0"/>
        <v>3</v>
      </c>
    </row>
    <row r="37" spans="1:9" s="125" customFormat="1" ht="11.25">
      <c r="A37" s="262">
        <v>0.39999999999999997</v>
      </c>
      <c r="B37" s="132"/>
      <c r="C37" s="133" t="s">
        <v>167</v>
      </c>
      <c r="D37" s="154">
        <v>0</v>
      </c>
      <c r="E37" s="155" t="s">
        <v>170</v>
      </c>
      <c r="F37" s="154">
        <v>0</v>
      </c>
      <c r="G37" s="133" t="s">
        <v>172</v>
      </c>
      <c r="H37" s="156">
        <v>0</v>
      </c>
      <c r="I37" s="131">
        <f t="shared" si="0"/>
        <v>3</v>
      </c>
    </row>
    <row r="38" spans="1:9" s="125" customFormat="1" ht="12" thickBot="1">
      <c r="A38" s="262">
        <v>0.40625</v>
      </c>
      <c r="B38" s="136"/>
      <c r="C38" s="137" t="s">
        <v>171</v>
      </c>
      <c r="D38" s="157">
        <v>0</v>
      </c>
      <c r="E38" s="158" t="s">
        <v>169</v>
      </c>
      <c r="F38" s="157">
        <v>0</v>
      </c>
      <c r="G38" s="137" t="s">
        <v>168</v>
      </c>
      <c r="H38" s="159">
        <v>42.7</v>
      </c>
      <c r="I38" s="131">
        <f t="shared" si="0"/>
        <v>3</v>
      </c>
    </row>
    <row r="39" spans="1:9" s="125" customFormat="1" ht="12" thickBot="1">
      <c r="A39" s="228" t="s">
        <v>195</v>
      </c>
      <c r="B39" s="246"/>
      <c r="C39" s="246"/>
      <c r="D39" s="246"/>
      <c r="E39" s="246"/>
      <c r="F39" s="246"/>
      <c r="G39" s="246"/>
      <c r="H39" s="247"/>
      <c r="I39" s="126">
        <f t="shared" si="0"/>
        <v>0</v>
      </c>
    </row>
    <row r="40" spans="1:9" s="125" customFormat="1" ht="11.25">
      <c r="A40" s="262">
        <v>0.41249999999999998</v>
      </c>
      <c r="B40" s="160"/>
      <c r="C40" s="161" t="s">
        <v>111</v>
      </c>
      <c r="D40" s="162">
        <v>0</v>
      </c>
      <c r="E40" s="163" t="s">
        <v>110</v>
      </c>
      <c r="F40" s="162">
        <v>0</v>
      </c>
      <c r="G40" s="163"/>
      <c r="H40" s="164"/>
      <c r="I40" s="131">
        <f t="shared" si="0"/>
        <v>2</v>
      </c>
    </row>
    <row r="41" spans="1:9" s="125" customFormat="1" ht="12" thickBot="1">
      <c r="A41" s="262">
        <v>0.41875000000000001</v>
      </c>
      <c r="B41" s="145"/>
      <c r="C41" s="165" t="s">
        <v>109</v>
      </c>
      <c r="D41" s="166">
        <v>54</v>
      </c>
      <c r="E41" s="146" t="s">
        <v>108</v>
      </c>
      <c r="F41" s="166">
        <v>32.200000000000003</v>
      </c>
      <c r="G41" s="167"/>
      <c r="H41" s="168"/>
      <c r="I41" s="131">
        <f t="shared" si="0"/>
        <v>2</v>
      </c>
    </row>
    <row r="42" spans="1:9" s="125" customFormat="1" ht="12" thickBot="1">
      <c r="A42" s="228" t="s">
        <v>196</v>
      </c>
      <c r="B42" s="248"/>
      <c r="C42" s="248"/>
      <c r="D42" s="248"/>
      <c r="E42" s="248"/>
      <c r="F42" s="248"/>
      <c r="G42" s="248"/>
      <c r="H42" s="249"/>
      <c r="I42" s="126">
        <f t="shared" si="0"/>
        <v>0</v>
      </c>
    </row>
    <row r="43" spans="1:9" s="125" customFormat="1" ht="11.25">
      <c r="A43" s="262">
        <v>0.42499999999999999</v>
      </c>
      <c r="B43" s="127"/>
      <c r="C43" s="128" t="s">
        <v>133</v>
      </c>
      <c r="D43" s="151">
        <v>0</v>
      </c>
      <c r="E43" s="152" t="s">
        <v>132</v>
      </c>
      <c r="F43" s="151">
        <v>0</v>
      </c>
      <c r="G43" s="128"/>
      <c r="H43" s="153"/>
      <c r="I43" s="131">
        <f t="shared" si="0"/>
        <v>2</v>
      </c>
    </row>
    <row r="44" spans="1:9" s="125" customFormat="1" ht="11.25">
      <c r="A44" s="262">
        <v>0.43125000000000002</v>
      </c>
      <c r="B44" s="132"/>
      <c r="C44" s="133" t="s">
        <v>131</v>
      </c>
      <c r="D44" s="154">
        <v>0</v>
      </c>
      <c r="E44" s="155" t="s">
        <v>130</v>
      </c>
      <c r="F44" s="154">
        <v>0</v>
      </c>
      <c r="G44" s="133"/>
      <c r="H44" s="156"/>
      <c r="I44" s="131">
        <f t="shared" si="0"/>
        <v>2</v>
      </c>
    </row>
    <row r="45" spans="1:9" s="125" customFormat="1" ht="11.25">
      <c r="A45" s="262">
        <v>0.4375</v>
      </c>
      <c r="B45" s="132"/>
      <c r="C45" s="133" t="s">
        <v>129</v>
      </c>
      <c r="D45" s="154">
        <v>0</v>
      </c>
      <c r="E45" s="155" t="s">
        <v>128</v>
      </c>
      <c r="F45" s="154">
        <v>0</v>
      </c>
      <c r="G45" s="133" t="s">
        <v>127</v>
      </c>
      <c r="H45" s="156">
        <v>54</v>
      </c>
      <c r="I45" s="131">
        <f t="shared" si="0"/>
        <v>3</v>
      </c>
    </row>
    <row r="46" spans="1:9" s="125" customFormat="1" ht="11.25">
      <c r="A46" s="262">
        <v>0.44374999999999998</v>
      </c>
      <c r="B46" s="132"/>
      <c r="C46" s="133" t="s">
        <v>126</v>
      </c>
      <c r="D46" s="154">
        <v>50.8</v>
      </c>
      <c r="E46" s="155" t="s">
        <v>124</v>
      </c>
      <c r="F46" s="154">
        <v>0</v>
      </c>
      <c r="G46" s="133" t="s">
        <v>123</v>
      </c>
      <c r="H46" s="156">
        <v>37.4</v>
      </c>
      <c r="I46" s="131">
        <f t="shared" si="0"/>
        <v>3</v>
      </c>
    </row>
    <row r="47" spans="1:9" s="125" customFormat="1" ht="11.25">
      <c r="A47" s="262">
        <v>0.45</v>
      </c>
      <c r="B47" s="132"/>
      <c r="C47" s="133" t="s">
        <v>122</v>
      </c>
      <c r="D47" s="154">
        <v>0</v>
      </c>
      <c r="E47" s="155" t="s">
        <v>121</v>
      </c>
      <c r="F47" s="154">
        <v>51.3</v>
      </c>
      <c r="G47" s="133" t="s">
        <v>120</v>
      </c>
      <c r="H47" s="156">
        <v>36.1</v>
      </c>
      <c r="I47" s="131">
        <f t="shared" si="0"/>
        <v>3</v>
      </c>
    </row>
    <row r="48" spans="1:9" s="125" customFormat="1" ht="11.25">
      <c r="A48" s="262">
        <v>0.45624999999999999</v>
      </c>
      <c r="B48" s="132"/>
      <c r="C48" s="133" t="s">
        <v>119</v>
      </c>
      <c r="D48" s="154">
        <v>42</v>
      </c>
      <c r="E48" s="155" t="s">
        <v>118</v>
      </c>
      <c r="F48" s="154">
        <v>19.3</v>
      </c>
      <c r="G48" s="133" t="s">
        <v>117</v>
      </c>
      <c r="H48" s="156">
        <v>26.8</v>
      </c>
      <c r="I48" s="131">
        <f t="shared" si="0"/>
        <v>3</v>
      </c>
    </row>
    <row r="49" spans="1:10" s="125" customFormat="1" ht="11.25">
      <c r="A49" s="262">
        <v>0.46250000000000002</v>
      </c>
      <c r="B49" s="132"/>
      <c r="C49" s="133" t="s">
        <v>116</v>
      </c>
      <c r="D49" s="154">
        <v>25.3</v>
      </c>
      <c r="E49" s="155" t="s">
        <v>115</v>
      </c>
      <c r="F49" s="154">
        <v>21.1</v>
      </c>
      <c r="G49" s="133" t="s">
        <v>113</v>
      </c>
      <c r="H49" s="156">
        <v>13.7</v>
      </c>
      <c r="I49" s="131">
        <f t="shared" si="0"/>
        <v>3</v>
      </c>
    </row>
    <row r="50" spans="1:10" s="125" customFormat="1" ht="11.25">
      <c r="A50" s="262">
        <v>0.46875</v>
      </c>
      <c r="B50" s="132"/>
      <c r="C50" s="169" t="s">
        <v>139</v>
      </c>
      <c r="D50" s="154">
        <v>48.4</v>
      </c>
      <c r="E50" s="170" t="s">
        <v>138</v>
      </c>
      <c r="F50" s="154">
        <v>54</v>
      </c>
      <c r="G50" s="133"/>
      <c r="H50" s="156"/>
      <c r="I50" s="131">
        <f t="shared" si="0"/>
        <v>2</v>
      </c>
    </row>
    <row r="51" spans="1:10" s="125" customFormat="1" ht="11.25">
      <c r="A51" s="262">
        <v>0.47499999999999998</v>
      </c>
      <c r="B51" s="132"/>
      <c r="C51" s="169" t="s">
        <v>137</v>
      </c>
      <c r="D51" s="154">
        <v>34.5</v>
      </c>
      <c r="E51" s="170" t="s">
        <v>140</v>
      </c>
      <c r="F51" s="154">
        <v>15.5</v>
      </c>
      <c r="G51" s="170" t="s">
        <v>141</v>
      </c>
      <c r="H51" s="156">
        <v>0</v>
      </c>
      <c r="I51" s="131">
        <f t="shared" si="0"/>
        <v>3</v>
      </c>
    </row>
    <row r="52" spans="1:10" s="125" customFormat="1" ht="12" thickBot="1">
      <c r="A52" s="262">
        <v>0.48125000000000001</v>
      </c>
      <c r="B52" s="136"/>
      <c r="C52" s="139" t="s">
        <v>136</v>
      </c>
      <c r="D52" s="157">
        <v>47.7</v>
      </c>
      <c r="E52" s="171" t="s">
        <v>135</v>
      </c>
      <c r="F52" s="157">
        <v>0</v>
      </c>
      <c r="G52" s="139" t="s">
        <v>134</v>
      </c>
      <c r="H52" s="159">
        <v>28</v>
      </c>
      <c r="I52" s="131">
        <f t="shared" si="0"/>
        <v>3</v>
      </c>
    </row>
    <row r="53" spans="1:10" s="125" customFormat="1" ht="12" thickBot="1">
      <c r="A53" s="228" t="s">
        <v>197</v>
      </c>
      <c r="B53" s="229"/>
      <c r="C53" s="229"/>
      <c r="D53" s="229"/>
      <c r="E53" s="229"/>
      <c r="F53" s="229"/>
      <c r="G53" s="229"/>
      <c r="H53" s="230"/>
      <c r="I53" s="126">
        <f t="shared" si="0"/>
        <v>0</v>
      </c>
    </row>
    <row r="54" spans="1:10" s="125" customFormat="1" ht="11.25">
      <c r="A54" s="262">
        <v>0.48749999999999999</v>
      </c>
      <c r="B54" s="127"/>
      <c r="C54" s="128" t="s">
        <v>145</v>
      </c>
      <c r="D54" s="151">
        <v>26.6</v>
      </c>
      <c r="E54" s="152" t="s">
        <v>144</v>
      </c>
      <c r="F54" s="151">
        <v>33.299999999999997</v>
      </c>
      <c r="G54" s="128" t="s">
        <v>143</v>
      </c>
      <c r="H54" s="153">
        <v>17.899999999999999</v>
      </c>
      <c r="I54" s="131">
        <f t="shared" si="0"/>
        <v>3</v>
      </c>
    </row>
    <row r="55" spans="1:10" s="125" customFormat="1" ht="11.25">
      <c r="A55" s="262">
        <v>0.49375000000000002</v>
      </c>
      <c r="B55" s="132"/>
      <c r="C55" s="133" t="s">
        <v>149</v>
      </c>
      <c r="D55" s="154">
        <v>0</v>
      </c>
      <c r="E55" s="155" t="s">
        <v>148</v>
      </c>
      <c r="F55" s="154">
        <v>0</v>
      </c>
      <c r="G55" s="133" t="s">
        <v>147</v>
      </c>
      <c r="H55" s="156">
        <v>24.6</v>
      </c>
      <c r="I55" s="131">
        <f t="shared" si="0"/>
        <v>3</v>
      </c>
    </row>
    <row r="56" spans="1:10" s="125" customFormat="1" ht="11.25">
      <c r="A56" s="262">
        <v>0.5</v>
      </c>
      <c r="B56" s="132"/>
      <c r="C56" s="133" t="s">
        <v>152</v>
      </c>
      <c r="D56" s="154">
        <v>0</v>
      </c>
      <c r="E56" s="155" t="s">
        <v>151</v>
      </c>
      <c r="F56" s="154">
        <v>44.7</v>
      </c>
      <c r="G56" s="133" t="s">
        <v>150</v>
      </c>
      <c r="H56" s="156">
        <v>0</v>
      </c>
      <c r="I56" s="131">
        <f t="shared" si="0"/>
        <v>3</v>
      </c>
    </row>
    <row r="57" spans="1:10" s="125" customFormat="1" ht="11.25">
      <c r="A57" s="262">
        <v>0.50624999999999998</v>
      </c>
      <c r="B57" s="132"/>
      <c r="C57" s="133" t="s">
        <v>155</v>
      </c>
      <c r="D57" s="154">
        <v>54</v>
      </c>
      <c r="E57" s="155" t="s">
        <v>154</v>
      </c>
      <c r="F57" s="154">
        <v>0</v>
      </c>
      <c r="G57" s="133" t="s">
        <v>153</v>
      </c>
      <c r="H57" s="156">
        <v>54</v>
      </c>
      <c r="I57" s="131">
        <f t="shared" si="0"/>
        <v>3</v>
      </c>
    </row>
    <row r="58" spans="1:10" s="125" customFormat="1" ht="11.25">
      <c r="A58" s="262">
        <v>0.51249999999999996</v>
      </c>
      <c r="B58" s="132"/>
      <c r="C58" s="133" t="s">
        <v>158</v>
      </c>
      <c r="D58" s="154">
        <v>0</v>
      </c>
      <c r="E58" s="155" t="s">
        <v>157</v>
      </c>
      <c r="F58" s="154">
        <v>0</v>
      </c>
      <c r="G58" s="133" t="s">
        <v>156</v>
      </c>
      <c r="H58" s="156">
        <v>0</v>
      </c>
      <c r="I58" s="131">
        <f t="shared" si="0"/>
        <v>3</v>
      </c>
    </row>
    <row r="59" spans="1:10" s="125" customFormat="1" ht="11.25">
      <c r="A59" s="284">
        <v>0.51875000000000004</v>
      </c>
      <c r="B59" s="132"/>
      <c r="C59" s="264" t="s">
        <v>161</v>
      </c>
      <c r="D59" s="154">
        <v>0</v>
      </c>
      <c r="E59" s="155" t="s">
        <v>160</v>
      </c>
      <c r="F59" s="154">
        <v>0</v>
      </c>
      <c r="G59" s="133"/>
      <c r="H59" s="156"/>
      <c r="I59" s="131">
        <v>1</v>
      </c>
    </row>
    <row r="60" spans="1:10" s="125" customFormat="1" ht="11.25">
      <c r="A60" s="285"/>
      <c r="B60" s="132"/>
      <c r="C60" s="133" t="s">
        <v>159</v>
      </c>
      <c r="D60" s="154">
        <v>0</v>
      </c>
      <c r="E60" s="155" t="s">
        <v>162</v>
      </c>
      <c r="F60" s="154">
        <v>0</v>
      </c>
      <c r="G60" s="133"/>
      <c r="H60" s="156"/>
      <c r="I60" s="131">
        <f t="shared" si="0"/>
        <v>2</v>
      </c>
    </row>
    <row r="61" spans="1:10" s="125" customFormat="1" ht="11.25">
      <c r="A61" s="284">
        <v>0.52500000000000002</v>
      </c>
      <c r="B61" s="132"/>
      <c r="C61" s="169" t="s">
        <v>164</v>
      </c>
      <c r="D61" s="154">
        <v>44.8</v>
      </c>
      <c r="E61" s="170" t="s">
        <v>163</v>
      </c>
      <c r="F61" s="154">
        <v>26.7</v>
      </c>
      <c r="G61" s="133"/>
      <c r="H61" s="156"/>
      <c r="I61" s="131">
        <f t="shared" si="0"/>
        <v>2</v>
      </c>
    </row>
    <row r="62" spans="1:10" s="125" customFormat="1" ht="12" thickBot="1">
      <c r="A62" s="285"/>
      <c r="B62" s="136"/>
      <c r="C62" s="139" t="s">
        <v>166</v>
      </c>
      <c r="D62" s="157">
        <v>0</v>
      </c>
      <c r="E62" s="171" t="s">
        <v>165</v>
      </c>
      <c r="F62" s="157">
        <v>0</v>
      </c>
      <c r="G62" s="137"/>
      <c r="H62" s="159"/>
      <c r="I62" s="131">
        <f t="shared" si="0"/>
        <v>2</v>
      </c>
    </row>
    <row r="63" spans="1:10" s="125" customFormat="1" ht="12" thickBot="1">
      <c r="A63" s="228" t="s">
        <v>198</v>
      </c>
      <c r="B63" s="229"/>
      <c r="C63" s="229"/>
      <c r="D63" s="229"/>
      <c r="E63" s="229"/>
      <c r="F63" s="229"/>
      <c r="G63" s="229"/>
      <c r="H63" s="230"/>
      <c r="I63" s="126">
        <f t="shared" si="0"/>
        <v>0</v>
      </c>
    </row>
    <row r="64" spans="1:10" s="125" customFormat="1" ht="12" thickBot="1">
      <c r="A64" s="286">
        <v>0.53125</v>
      </c>
      <c r="B64" s="127"/>
      <c r="C64" s="128" t="s">
        <v>176</v>
      </c>
      <c r="D64" s="151">
        <v>0</v>
      </c>
      <c r="E64" s="152" t="s">
        <v>178</v>
      </c>
      <c r="F64" s="151">
        <v>0</v>
      </c>
      <c r="G64" s="128" t="s">
        <v>181</v>
      </c>
      <c r="H64" s="153">
        <v>0</v>
      </c>
      <c r="I64" s="131">
        <f t="shared" si="0"/>
        <v>3</v>
      </c>
      <c r="J64" s="172">
        <f>SUM(I36:I65)</f>
        <v>68</v>
      </c>
    </row>
    <row r="65" spans="1:12" s="125" customFormat="1" ht="12" thickBot="1">
      <c r="A65" s="287">
        <v>0.53749999999999998</v>
      </c>
      <c r="B65" s="145"/>
      <c r="C65" s="173" t="s">
        <v>177</v>
      </c>
      <c r="D65" s="166">
        <v>0</v>
      </c>
      <c r="E65" s="165" t="s">
        <v>179</v>
      </c>
      <c r="F65" s="166">
        <v>0</v>
      </c>
      <c r="G65" s="146" t="s">
        <v>180</v>
      </c>
      <c r="H65" s="174">
        <v>0</v>
      </c>
      <c r="I65" s="131">
        <f t="shared" si="0"/>
        <v>3</v>
      </c>
      <c r="J65" s="175">
        <f>SUM(J31+J64)</f>
        <v>112</v>
      </c>
    </row>
    <row r="66" spans="1:12" s="125" customFormat="1" ht="13.5" thickBot="1">
      <c r="A66" s="176"/>
      <c r="B66" s="176"/>
      <c r="C66" s="176"/>
      <c r="D66" s="177"/>
      <c r="E66" s="176"/>
      <c r="F66" s="177"/>
      <c r="G66" s="176"/>
      <c r="H66" s="177"/>
      <c r="L66" s="178"/>
    </row>
    <row r="67" spans="1:12" s="125" customFormat="1" ht="11.25">
      <c r="A67" s="231" t="s">
        <v>199</v>
      </c>
      <c r="B67" s="232"/>
      <c r="C67" s="232"/>
      <c r="D67" s="232"/>
      <c r="E67" s="232"/>
      <c r="F67" s="232"/>
      <c r="G67" s="232"/>
      <c r="H67" s="232"/>
      <c r="I67" s="232"/>
      <c r="J67" s="233"/>
    </row>
    <row r="68" spans="1:12" s="125" customFormat="1" ht="11.25">
      <c r="A68" s="234"/>
      <c r="B68" s="235"/>
      <c r="C68" s="235"/>
      <c r="D68" s="235"/>
      <c r="E68" s="235"/>
      <c r="F68" s="235"/>
      <c r="G68" s="235"/>
      <c r="H68" s="235"/>
      <c r="I68" s="235"/>
      <c r="J68" s="236"/>
    </row>
    <row r="69" spans="1:12" s="125" customFormat="1" ht="12" thickBot="1">
      <c r="A69" s="237"/>
      <c r="B69" s="238"/>
      <c r="C69" s="238"/>
      <c r="D69" s="238"/>
      <c r="E69" s="238"/>
      <c r="F69" s="238"/>
      <c r="G69" s="238"/>
      <c r="H69" s="238"/>
      <c r="I69" s="238"/>
      <c r="J69" s="239"/>
    </row>
    <row r="70" spans="1:12" s="125" customFormat="1" ht="11.25">
      <c r="A70" s="177"/>
      <c r="B70" s="176"/>
      <c r="C70" s="176"/>
      <c r="D70" s="179"/>
      <c r="E70" s="176"/>
      <c r="F70" s="179"/>
      <c r="G70" s="176"/>
      <c r="H70" s="179"/>
    </row>
    <row r="71" spans="1:12" s="125" customFormat="1" ht="11.25">
      <c r="A71" s="177"/>
      <c r="B71" s="176"/>
      <c r="C71" s="176"/>
      <c r="D71" s="179"/>
      <c r="E71" s="176"/>
      <c r="F71" s="179"/>
      <c r="G71" s="176"/>
      <c r="H71" s="179"/>
    </row>
    <row r="72" spans="1:12" s="125" customFormat="1" ht="11.25">
      <c r="A72" s="177"/>
      <c r="B72" s="176"/>
      <c r="C72" s="176"/>
      <c r="D72" s="179"/>
      <c r="E72" s="176"/>
      <c r="F72" s="179"/>
      <c r="G72" s="176"/>
      <c r="H72" s="179"/>
    </row>
    <row r="73" spans="1:12" s="125" customFormat="1" ht="11.25">
      <c r="A73" s="177"/>
      <c r="B73" s="176"/>
      <c r="C73" s="176"/>
      <c r="D73" s="179"/>
      <c r="E73" s="176"/>
      <c r="F73" s="179"/>
      <c r="G73" s="176"/>
      <c r="H73" s="179"/>
    </row>
    <row r="74" spans="1:12" s="125" customFormat="1" ht="11.25">
      <c r="A74" s="177"/>
      <c r="B74" s="176"/>
      <c r="C74" s="176"/>
      <c r="D74" s="179"/>
      <c r="E74" s="176"/>
      <c r="F74" s="179"/>
      <c r="G74" s="176"/>
      <c r="H74" s="179"/>
    </row>
    <row r="75" spans="1:12" s="125" customFormat="1" ht="11.25">
      <c r="A75" s="177"/>
      <c r="B75" s="176"/>
      <c r="C75" s="176"/>
      <c r="D75" s="179"/>
      <c r="E75" s="176"/>
      <c r="F75" s="179"/>
      <c r="G75" s="176"/>
      <c r="H75" s="179"/>
    </row>
    <row r="76" spans="1:12" s="125" customFormat="1" ht="12.75">
      <c r="A76" s="177"/>
      <c r="B76" s="176"/>
      <c r="C76" s="176"/>
      <c r="D76" s="179"/>
      <c r="E76" s="176"/>
      <c r="F76" s="179"/>
      <c r="G76" s="176"/>
      <c r="H76" s="179"/>
      <c r="K76" s="178"/>
    </row>
    <row r="77" spans="1:12" s="125" customFormat="1" ht="12.75">
      <c r="A77" s="177"/>
      <c r="B77" s="176"/>
      <c r="C77" s="176"/>
      <c r="D77" s="179"/>
      <c r="E77" s="176"/>
      <c r="F77" s="179"/>
      <c r="G77" s="176"/>
      <c r="H77" s="179"/>
      <c r="K77" s="178"/>
    </row>
    <row r="78" spans="1:12" s="125" customFormat="1" ht="12.75">
      <c r="A78" s="177"/>
      <c r="B78" s="176"/>
      <c r="C78" s="176"/>
      <c r="D78" s="179"/>
      <c r="E78" s="176"/>
      <c r="F78" s="179"/>
      <c r="G78" s="176"/>
      <c r="H78" s="179"/>
      <c r="K78" s="178"/>
    </row>
    <row r="79" spans="1:12" s="125" customFormat="1" ht="12.75">
      <c r="A79" s="177"/>
      <c r="B79" s="176"/>
      <c r="C79" s="176"/>
      <c r="D79" s="179"/>
      <c r="E79" s="176"/>
      <c r="F79" s="179"/>
      <c r="G79" s="176"/>
      <c r="H79" s="179"/>
      <c r="K79" s="178"/>
    </row>
    <row r="80" spans="1:12" s="125" customFormat="1" ht="12.75">
      <c r="A80" s="177"/>
      <c r="B80" s="176"/>
      <c r="C80" s="176"/>
      <c r="D80" s="179"/>
      <c r="E80" s="176"/>
      <c r="F80" s="179"/>
      <c r="G80" s="176"/>
      <c r="H80" s="179"/>
      <c r="K80" s="178"/>
    </row>
    <row r="81" spans="1:11" s="125" customFormat="1" ht="12.75">
      <c r="A81" s="177"/>
      <c r="B81" s="176"/>
      <c r="C81" s="176"/>
      <c r="D81" s="179"/>
      <c r="E81" s="176"/>
      <c r="F81" s="179"/>
      <c r="G81" s="176"/>
      <c r="H81" s="179"/>
      <c r="K81" s="178"/>
    </row>
    <row r="82" spans="1:11" s="125" customFormat="1" ht="12.75">
      <c r="A82" s="177"/>
      <c r="B82" s="176"/>
      <c r="C82" s="176"/>
      <c r="D82" s="179"/>
      <c r="E82" s="176"/>
      <c r="F82" s="179"/>
      <c r="G82" s="176"/>
      <c r="H82" s="179"/>
      <c r="K82" s="178"/>
    </row>
    <row r="83" spans="1:11" s="125" customFormat="1" ht="12.75">
      <c r="A83" s="177"/>
      <c r="B83" s="176"/>
      <c r="C83" s="176"/>
      <c r="D83" s="179"/>
      <c r="E83" s="176"/>
      <c r="F83" s="179"/>
      <c r="G83" s="176"/>
      <c r="H83" s="179"/>
      <c r="K83" s="178"/>
    </row>
    <row r="84" spans="1:11" s="125" customFormat="1" ht="12.75">
      <c r="A84" s="177"/>
      <c r="B84" s="176"/>
      <c r="C84" s="176"/>
      <c r="D84" s="179"/>
      <c r="E84" s="176"/>
      <c r="F84" s="179"/>
      <c r="G84" s="176"/>
      <c r="H84" s="179"/>
      <c r="K84" s="178"/>
    </row>
    <row r="85" spans="1:11" s="125" customFormat="1" ht="12.75">
      <c r="A85" s="177"/>
      <c r="B85" s="176"/>
      <c r="C85" s="176"/>
      <c r="D85" s="179"/>
      <c r="E85" s="176"/>
      <c r="F85" s="179"/>
      <c r="G85" s="176"/>
      <c r="H85" s="179"/>
      <c r="K85" s="178"/>
    </row>
    <row r="86" spans="1:11" s="125" customFormat="1" ht="12.75">
      <c r="A86" s="177"/>
      <c r="B86" s="176"/>
      <c r="C86" s="176"/>
      <c r="D86" s="179"/>
      <c r="E86" s="176"/>
      <c r="F86" s="179"/>
      <c r="G86" s="176"/>
      <c r="H86" s="179"/>
      <c r="K86" s="178"/>
    </row>
    <row r="87" spans="1:11" s="125" customFormat="1" ht="12.75">
      <c r="A87" s="177"/>
      <c r="B87" s="176"/>
      <c r="C87" s="176"/>
      <c r="D87" s="179"/>
      <c r="E87" s="176"/>
      <c r="F87" s="179"/>
      <c r="G87" s="176"/>
      <c r="H87" s="179"/>
      <c r="K87" s="178"/>
    </row>
    <row r="88" spans="1:11" s="125" customFormat="1" ht="12.75">
      <c r="A88" s="177"/>
      <c r="B88" s="176"/>
      <c r="C88" s="176"/>
      <c r="D88" s="179"/>
      <c r="E88" s="176"/>
      <c r="F88" s="179"/>
      <c r="G88" s="176"/>
      <c r="H88" s="179"/>
      <c r="K88" s="178"/>
    </row>
    <row r="89" spans="1:11" s="125" customFormat="1" ht="12.75">
      <c r="A89" s="177"/>
      <c r="B89" s="176"/>
      <c r="C89" s="176"/>
      <c r="D89" s="179"/>
      <c r="E89" s="176"/>
      <c r="F89" s="179"/>
      <c r="G89" s="176"/>
      <c r="H89" s="179"/>
      <c r="K89" s="178"/>
    </row>
    <row r="90" spans="1:11" s="125" customFormat="1" ht="12.75">
      <c r="A90" s="177"/>
      <c r="B90" s="176"/>
      <c r="C90" s="176"/>
      <c r="D90" s="179"/>
      <c r="E90" s="176"/>
      <c r="F90" s="179"/>
      <c r="G90" s="176"/>
      <c r="H90" s="179"/>
      <c r="K90" s="178"/>
    </row>
    <row r="91" spans="1:11" s="125" customFormat="1" ht="12.75">
      <c r="A91" s="177"/>
      <c r="B91" s="176"/>
      <c r="C91" s="176"/>
      <c r="D91" s="179"/>
      <c r="E91" s="176"/>
      <c r="F91" s="179"/>
      <c r="G91" s="176"/>
      <c r="H91" s="179"/>
      <c r="K91" s="178"/>
    </row>
    <row r="92" spans="1:11" s="125" customFormat="1" ht="12.75">
      <c r="A92" s="177"/>
      <c r="B92" s="176"/>
      <c r="C92" s="176"/>
      <c r="D92" s="179"/>
      <c r="E92" s="176"/>
      <c r="F92" s="179"/>
      <c r="G92" s="176"/>
      <c r="H92" s="179"/>
      <c r="K92" s="178"/>
    </row>
    <row r="93" spans="1:11" s="125" customFormat="1" ht="12.75">
      <c r="A93" s="177"/>
      <c r="B93" s="176"/>
      <c r="C93" s="176"/>
      <c r="D93" s="179"/>
      <c r="E93" s="176"/>
      <c r="F93" s="179"/>
      <c r="G93" s="176"/>
      <c r="H93" s="179"/>
      <c r="K93" s="178"/>
    </row>
    <row r="94" spans="1:11" s="125" customFormat="1" ht="12.75">
      <c r="A94" s="177"/>
      <c r="B94" s="176"/>
      <c r="C94" s="176"/>
      <c r="D94" s="179"/>
      <c r="E94" s="176"/>
      <c r="F94" s="179"/>
      <c r="G94" s="176"/>
      <c r="H94" s="179"/>
      <c r="K94" s="178"/>
    </row>
    <row r="95" spans="1:11" s="125" customFormat="1" ht="12.75">
      <c r="A95" s="177"/>
      <c r="B95" s="176"/>
      <c r="C95" s="176"/>
      <c r="D95" s="179"/>
      <c r="E95" s="176"/>
      <c r="F95" s="179"/>
      <c r="G95" s="176"/>
      <c r="H95" s="179"/>
      <c r="K95" s="178"/>
    </row>
    <row r="96" spans="1:11" s="125" customFormat="1" ht="12.75">
      <c r="A96" s="177"/>
      <c r="B96" s="176"/>
      <c r="C96" s="176"/>
      <c r="D96" s="179"/>
      <c r="E96" s="176"/>
      <c r="F96" s="179"/>
      <c r="G96" s="176"/>
      <c r="H96" s="179"/>
      <c r="K96" s="178"/>
    </row>
    <row r="97" spans="1:11" s="125" customFormat="1" ht="12.75">
      <c r="A97" s="177"/>
      <c r="B97" s="176"/>
      <c r="C97" s="176"/>
      <c r="D97" s="179"/>
      <c r="E97" s="176"/>
      <c r="F97" s="179"/>
      <c r="G97" s="176"/>
      <c r="H97" s="179"/>
      <c r="K97" s="178"/>
    </row>
    <row r="98" spans="1:11" s="125" customFormat="1" ht="12.75">
      <c r="A98" s="177"/>
      <c r="B98" s="176"/>
      <c r="C98" s="176"/>
      <c r="D98" s="179"/>
      <c r="E98" s="176"/>
      <c r="F98" s="179"/>
      <c r="G98" s="176"/>
      <c r="H98" s="179"/>
      <c r="K98" s="178"/>
    </row>
    <row r="99" spans="1:11" s="125" customFormat="1" ht="12.75">
      <c r="A99" s="177"/>
      <c r="B99" s="176"/>
      <c r="C99" s="176"/>
      <c r="D99" s="179"/>
      <c r="E99" s="176"/>
      <c r="F99" s="179"/>
      <c r="G99" s="176"/>
      <c r="H99" s="179"/>
      <c r="K99" s="178"/>
    </row>
    <row r="100" spans="1:11" s="125" customFormat="1" ht="12.75">
      <c r="A100" s="177"/>
      <c r="B100" s="176"/>
      <c r="C100" s="176"/>
      <c r="D100" s="179"/>
      <c r="E100" s="176"/>
      <c r="F100" s="179"/>
      <c r="G100" s="176"/>
      <c r="H100" s="179"/>
      <c r="K100" s="178"/>
    </row>
    <row r="101" spans="1:11" s="125" customFormat="1" ht="12.75">
      <c r="A101" s="177"/>
      <c r="B101" s="176"/>
      <c r="C101" s="176"/>
      <c r="D101" s="179"/>
      <c r="E101" s="176"/>
      <c r="F101" s="179"/>
      <c r="G101" s="176"/>
      <c r="H101" s="179"/>
      <c r="K101" s="178"/>
    </row>
    <row r="102" spans="1:11" s="125" customFormat="1" ht="12.75">
      <c r="A102" s="177"/>
      <c r="B102" s="176"/>
      <c r="C102" s="176"/>
      <c r="D102" s="179"/>
      <c r="E102" s="176"/>
      <c r="F102" s="179"/>
      <c r="G102" s="176"/>
      <c r="H102" s="179"/>
      <c r="K102" s="178"/>
    </row>
    <row r="103" spans="1:11" s="125" customFormat="1" ht="12.75">
      <c r="A103" s="177"/>
      <c r="B103" s="176"/>
      <c r="C103" s="176"/>
      <c r="D103" s="179"/>
      <c r="E103" s="176"/>
      <c r="F103" s="179"/>
      <c r="G103" s="176"/>
      <c r="H103" s="179"/>
      <c r="K103" s="178"/>
    </row>
    <row r="104" spans="1:11" s="125" customFormat="1" ht="12.75">
      <c r="A104" s="177"/>
      <c r="B104" s="176"/>
      <c r="C104" s="176"/>
      <c r="D104" s="179"/>
      <c r="E104" s="176"/>
      <c r="F104" s="179"/>
      <c r="G104" s="176"/>
      <c r="H104" s="179"/>
      <c r="K104" s="178"/>
    </row>
    <row r="105" spans="1:11" s="125" customFormat="1" ht="12.75">
      <c r="A105" s="177"/>
      <c r="B105" s="176"/>
      <c r="C105" s="176"/>
      <c r="D105" s="179"/>
      <c r="E105" s="176"/>
      <c r="F105" s="179"/>
      <c r="G105" s="176"/>
      <c r="H105" s="179"/>
      <c r="K105" s="178"/>
    </row>
    <row r="106" spans="1:11" s="125" customFormat="1" ht="12.75">
      <c r="A106" s="177"/>
      <c r="B106" s="176"/>
      <c r="C106" s="176"/>
      <c r="D106" s="179"/>
      <c r="E106" s="176"/>
      <c r="F106" s="179"/>
      <c r="G106" s="176"/>
      <c r="H106" s="179"/>
      <c r="K106" s="178"/>
    </row>
    <row r="107" spans="1:11" s="125" customFormat="1" ht="12.75">
      <c r="A107" s="177"/>
      <c r="B107" s="176"/>
      <c r="C107" s="176"/>
      <c r="D107" s="179"/>
      <c r="E107" s="176"/>
      <c r="F107" s="179"/>
      <c r="G107" s="176"/>
      <c r="H107" s="179"/>
      <c r="K107" s="178"/>
    </row>
    <row r="108" spans="1:11" s="125" customFormat="1" ht="12.75">
      <c r="A108" s="177"/>
      <c r="B108" s="176"/>
      <c r="C108" s="176"/>
      <c r="D108" s="179"/>
      <c r="E108" s="176"/>
      <c r="F108" s="179"/>
      <c r="G108" s="176"/>
      <c r="H108" s="179"/>
      <c r="K108" s="178"/>
    </row>
    <row r="109" spans="1:11" s="125" customFormat="1" ht="12.75">
      <c r="A109" s="177"/>
      <c r="B109" s="176"/>
      <c r="C109" s="176"/>
      <c r="D109" s="179"/>
      <c r="E109" s="176"/>
      <c r="F109" s="179"/>
      <c r="G109" s="176"/>
      <c r="H109" s="179"/>
      <c r="K109" s="178"/>
    </row>
    <row r="110" spans="1:11">
      <c r="A110" s="22"/>
      <c r="B110" s="178"/>
      <c r="C110" s="178"/>
      <c r="E110" s="178"/>
      <c r="G110" s="178"/>
      <c r="J110" s="30"/>
      <c r="K110" s="178"/>
    </row>
    <row r="111" spans="1:11">
      <c r="A111" s="22"/>
      <c r="B111" s="178"/>
      <c r="C111" s="178"/>
      <c r="E111" s="178"/>
      <c r="G111" s="178"/>
      <c r="J111" s="30"/>
      <c r="K111" s="178"/>
    </row>
    <row r="112" spans="1:11">
      <c r="A112" s="22"/>
      <c r="B112" s="178"/>
      <c r="C112" s="178"/>
      <c r="E112" s="178"/>
      <c r="G112" s="178"/>
      <c r="J112" s="30"/>
      <c r="K112" s="178"/>
    </row>
    <row r="113" spans="1:11">
      <c r="A113" s="22"/>
      <c r="B113" s="178"/>
      <c r="C113" s="178"/>
      <c r="E113" s="178"/>
      <c r="G113" s="178"/>
      <c r="J113" s="30"/>
      <c r="K113" s="178"/>
    </row>
    <row r="114" spans="1:11">
      <c r="A114" s="22"/>
      <c r="B114" s="178"/>
      <c r="C114" s="178"/>
      <c r="E114" s="178"/>
      <c r="G114" s="178"/>
      <c r="J114" s="30"/>
      <c r="K114" s="178"/>
    </row>
    <row r="115" spans="1:11">
      <c r="A115" s="22"/>
      <c r="B115" s="178"/>
      <c r="C115" s="178"/>
      <c r="E115" s="178"/>
      <c r="G115" s="178"/>
      <c r="J115" s="30"/>
      <c r="K115" s="178"/>
    </row>
    <row r="116" spans="1:11">
      <c r="A116" s="22"/>
      <c r="B116" s="178"/>
      <c r="C116" s="178"/>
      <c r="E116" s="178"/>
      <c r="G116" s="178"/>
      <c r="J116" s="30"/>
      <c r="K116" s="178"/>
    </row>
    <row r="117" spans="1:11">
      <c r="A117" s="22"/>
      <c r="B117" s="178"/>
      <c r="C117" s="178"/>
      <c r="E117" s="178"/>
      <c r="G117" s="178"/>
      <c r="J117" s="30"/>
      <c r="K117" s="178"/>
    </row>
    <row r="118" spans="1:11">
      <c r="A118" s="22"/>
      <c r="B118" s="178"/>
      <c r="C118" s="178"/>
      <c r="E118" s="178"/>
      <c r="G118" s="178"/>
      <c r="J118" s="30"/>
      <c r="K118" s="178"/>
    </row>
    <row r="119" spans="1:11">
      <c r="A119" s="22"/>
      <c r="B119" s="178"/>
      <c r="C119" s="178"/>
      <c r="E119" s="178"/>
      <c r="G119" s="178"/>
      <c r="J119" s="30"/>
      <c r="K119" s="178"/>
    </row>
    <row r="120" spans="1:11">
      <c r="A120" s="22"/>
      <c r="B120" s="178"/>
      <c r="C120" s="178"/>
      <c r="E120" s="178"/>
      <c r="G120" s="178"/>
      <c r="J120" s="30"/>
      <c r="K120" s="178"/>
    </row>
    <row r="121" spans="1:11">
      <c r="A121" s="22"/>
      <c r="B121" s="178"/>
      <c r="C121" s="178"/>
      <c r="E121" s="178"/>
      <c r="G121" s="178"/>
      <c r="J121" s="30"/>
    </row>
    <row r="122" spans="1:11">
      <c r="A122" s="22"/>
      <c r="B122" s="178"/>
      <c r="C122" s="178"/>
      <c r="E122" s="178"/>
      <c r="G122" s="178"/>
      <c r="J122" s="30"/>
    </row>
    <row r="123" spans="1:11">
      <c r="A123" s="22"/>
      <c r="B123" s="178"/>
      <c r="C123" s="178"/>
      <c r="E123" s="178"/>
      <c r="G123" s="178"/>
      <c r="J123" s="30"/>
    </row>
    <row r="124" spans="1:11">
      <c r="A124" s="22"/>
      <c r="B124" s="178"/>
      <c r="C124" s="178"/>
      <c r="E124" s="178"/>
      <c r="G124" s="178"/>
      <c r="J124" s="30"/>
    </row>
    <row r="125" spans="1:11">
      <c r="A125" s="22"/>
      <c r="B125" s="178"/>
      <c r="C125" s="178"/>
      <c r="E125" s="178"/>
      <c r="G125" s="178"/>
      <c r="J125" s="30"/>
    </row>
    <row r="126" spans="1:11">
      <c r="A126" s="22"/>
      <c r="B126" s="178"/>
      <c r="C126" s="178"/>
      <c r="E126" s="178"/>
      <c r="G126" s="178"/>
      <c r="J126" s="30"/>
    </row>
    <row r="127" spans="1:11">
      <c r="A127" s="22"/>
      <c r="B127" s="178"/>
      <c r="C127" s="178"/>
      <c r="E127" s="178"/>
      <c r="G127" s="178"/>
      <c r="J127" s="30"/>
    </row>
    <row r="128" spans="1:11">
      <c r="A128" s="22"/>
      <c r="B128" s="178"/>
      <c r="C128" s="178"/>
      <c r="E128" s="178"/>
      <c r="G128" s="178"/>
      <c r="J128" s="30"/>
    </row>
    <row r="129" spans="1:10">
      <c r="A129" s="180"/>
      <c r="C129" s="178"/>
      <c r="E129" s="178"/>
      <c r="G129" s="178"/>
      <c r="J129" s="30"/>
    </row>
    <row r="130" spans="1:10">
      <c r="A130" s="180"/>
      <c r="C130" s="178"/>
      <c r="E130" s="178"/>
      <c r="G130" s="178"/>
      <c r="J130" s="30"/>
    </row>
    <row r="131" spans="1:10">
      <c r="A131" s="180"/>
      <c r="C131" s="178"/>
      <c r="E131" s="178"/>
      <c r="G131" s="178"/>
      <c r="J131" s="30"/>
    </row>
    <row r="132" spans="1:10">
      <c r="A132" s="180"/>
      <c r="C132" s="178"/>
      <c r="E132" s="178"/>
      <c r="G132" s="178"/>
      <c r="J132" s="30"/>
    </row>
    <row r="133" spans="1:10">
      <c r="A133" s="180"/>
      <c r="C133" s="178"/>
      <c r="E133" s="178"/>
      <c r="G133" s="178"/>
      <c r="J133" s="30"/>
    </row>
    <row r="134" spans="1:10">
      <c r="A134" s="180"/>
      <c r="C134" s="178"/>
      <c r="E134" s="178"/>
      <c r="G134" s="178"/>
      <c r="J134" s="30"/>
    </row>
    <row r="135" spans="1:10">
      <c r="A135" s="180"/>
      <c r="C135" s="178"/>
      <c r="E135" s="178"/>
      <c r="G135" s="178"/>
      <c r="J135" s="30"/>
    </row>
    <row r="136" spans="1:10">
      <c r="A136" s="180"/>
      <c r="C136" s="178"/>
      <c r="E136" s="178"/>
      <c r="G136" s="178"/>
      <c r="J136" s="30"/>
    </row>
  </sheetData>
  <mergeCells count="22">
    <mergeCell ref="A29:H29"/>
    <mergeCell ref="A1:F1"/>
    <mergeCell ref="A2:F2"/>
    <mergeCell ref="A3:F3"/>
    <mergeCell ref="A4:H4"/>
    <mergeCell ref="A5:H5"/>
    <mergeCell ref="A6:H6"/>
    <mergeCell ref="A7:H7"/>
    <mergeCell ref="A12:H12"/>
    <mergeCell ref="A18:H18"/>
    <mergeCell ref="A24:H24"/>
    <mergeCell ref="A26:H26"/>
    <mergeCell ref="A59:A60"/>
    <mergeCell ref="A61:A62"/>
    <mergeCell ref="A63:H63"/>
    <mergeCell ref="A67:J69"/>
    <mergeCell ref="A33:H33"/>
    <mergeCell ref="A34:H34"/>
    <mergeCell ref="A35:H35"/>
    <mergeCell ref="A39:H39"/>
    <mergeCell ref="A42:H42"/>
    <mergeCell ref="A53:H53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195" t="str">
        <f>JUV!A1</f>
        <v>COSTA ESMERALDA</v>
      </c>
      <c r="B1" s="195"/>
      <c r="C1" s="195"/>
      <c r="D1" s="195"/>
      <c r="E1" s="195"/>
      <c r="F1" s="195"/>
      <c r="G1" s="195"/>
      <c r="H1" s="195"/>
    </row>
    <row r="2" spans="1:11" ht="23.25">
      <c r="A2" s="200" t="str">
        <f>JUV!A2</f>
        <v>GOLF &amp; LINKS</v>
      </c>
      <c r="B2" s="200"/>
      <c r="C2" s="200"/>
      <c r="D2" s="200"/>
      <c r="E2" s="200"/>
      <c r="F2" s="200"/>
      <c r="G2" s="200"/>
      <c r="H2" s="200"/>
    </row>
    <row r="3" spans="1:11" ht="19.5">
      <c r="A3" s="196" t="s">
        <v>7</v>
      </c>
      <c r="B3" s="196"/>
      <c r="C3" s="196"/>
      <c r="D3" s="196"/>
      <c r="E3" s="196"/>
      <c r="F3" s="196"/>
      <c r="G3" s="196"/>
      <c r="H3" s="196"/>
    </row>
    <row r="4" spans="1:11" ht="26.25">
      <c r="A4" s="197" t="str">
        <f>JUV!A4</f>
        <v>9° FECHA DEL RANKING</v>
      </c>
      <c r="B4" s="197"/>
      <c r="C4" s="197"/>
      <c r="D4" s="197"/>
      <c r="E4" s="197"/>
      <c r="F4" s="197"/>
      <c r="G4" s="197"/>
      <c r="H4" s="197"/>
    </row>
    <row r="5" spans="1:11" ht="19.5">
      <c r="A5" s="198" t="str">
        <f>JUV!A5</f>
        <v>DOS VUELTAS DE 9 HOYOS MEDAL PLAY</v>
      </c>
      <c r="B5" s="198"/>
      <c r="C5" s="198"/>
      <c r="D5" s="198"/>
      <c r="E5" s="198"/>
      <c r="F5" s="198"/>
      <c r="G5" s="198"/>
      <c r="H5" s="198"/>
    </row>
    <row r="6" spans="1:11" ht="19.5">
      <c r="A6" s="191" t="str">
        <f>JUV!A6</f>
        <v>DOMINGO 24 DE SEPTIEMBRE DE 2023</v>
      </c>
      <c r="B6" s="191"/>
      <c r="C6" s="191"/>
      <c r="D6" s="191"/>
      <c r="E6" s="191"/>
      <c r="F6" s="191"/>
      <c r="G6" s="191"/>
      <c r="H6" s="191"/>
    </row>
    <row r="7" spans="1:11" ht="19.5" thickBot="1">
      <c r="A7" s="2"/>
    </row>
    <row r="8" spans="1:11" ht="20.25" thickBot="1">
      <c r="A8" s="188" t="s">
        <v>33</v>
      </c>
      <c r="B8" s="189"/>
      <c r="C8" s="189"/>
      <c r="D8" s="189"/>
      <c r="E8" s="189"/>
      <c r="F8" s="189"/>
      <c r="G8" s="189"/>
      <c r="H8" s="190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2"/>
      <c r="K9" s="103" t="s">
        <v>24</v>
      </c>
    </row>
    <row r="10" spans="1:11" ht="20.25" thickBot="1">
      <c r="A10" s="84" t="s">
        <v>63</v>
      </c>
      <c r="B10" s="85" t="s">
        <v>58</v>
      </c>
      <c r="C10" s="86">
        <v>39105</v>
      </c>
      <c r="D10" s="87">
        <v>4</v>
      </c>
      <c r="E10" s="88">
        <v>38</v>
      </c>
      <c r="F10" s="89">
        <v>42</v>
      </c>
      <c r="G10" s="269">
        <f>SUM(E10:F10)</f>
        <v>80</v>
      </c>
      <c r="H10" s="91">
        <f>SUM(G10-D10)</f>
        <v>76</v>
      </c>
      <c r="I10" s="23" t="s">
        <v>15</v>
      </c>
      <c r="K10" s="20">
        <f t="shared" ref="K10:K22" si="0">(F10-D10*0.5)</f>
        <v>40</v>
      </c>
    </row>
    <row r="11" spans="1:11" ht="20.25" thickBot="1">
      <c r="A11" s="84" t="s">
        <v>67</v>
      </c>
      <c r="B11" s="85" t="s">
        <v>50</v>
      </c>
      <c r="C11" s="86">
        <v>39213</v>
      </c>
      <c r="D11" s="87">
        <v>10</v>
      </c>
      <c r="E11" s="88">
        <v>42</v>
      </c>
      <c r="F11" s="89">
        <v>40</v>
      </c>
      <c r="G11" s="269">
        <f>SUM(E11:F11)</f>
        <v>82</v>
      </c>
      <c r="H11" s="91">
        <f>SUM(G11-D11)</f>
        <v>72</v>
      </c>
      <c r="I11" s="23" t="s">
        <v>16</v>
      </c>
      <c r="K11" s="20">
        <f t="shared" si="0"/>
        <v>35</v>
      </c>
    </row>
    <row r="12" spans="1:11" ht="20.25" thickBot="1">
      <c r="A12" s="84" t="s">
        <v>62</v>
      </c>
      <c r="B12" s="85" t="s">
        <v>55</v>
      </c>
      <c r="C12" s="86">
        <v>38833</v>
      </c>
      <c r="D12" s="87">
        <v>3</v>
      </c>
      <c r="E12" s="88">
        <v>46</v>
      </c>
      <c r="F12" s="89">
        <v>40</v>
      </c>
      <c r="G12" s="90">
        <f>SUM(E12:F12)</f>
        <v>86</v>
      </c>
      <c r="H12" s="91">
        <f>SUM(G12-D12)</f>
        <v>83</v>
      </c>
      <c r="K12" s="20">
        <f t="shared" si="0"/>
        <v>38.5</v>
      </c>
    </row>
    <row r="13" spans="1:11" ht="20.25" thickBot="1">
      <c r="A13" s="84" t="s">
        <v>68</v>
      </c>
      <c r="B13" s="85" t="s">
        <v>55</v>
      </c>
      <c r="C13" s="86">
        <v>39205</v>
      </c>
      <c r="D13" s="87">
        <v>11</v>
      </c>
      <c r="E13" s="88">
        <v>39</v>
      </c>
      <c r="F13" s="89">
        <v>48</v>
      </c>
      <c r="G13" s="90">
        <f>SUM(E13:F13)</f>
        <v>87</v>
      </c>
      <c r="H13" s="91">
        <f>SUM(G13-D13)</f>
        <v>76</v>
      </c>
      <c r="I13" s="27" t="s">
        <v>17</v>
      </c>
      <c r="K13" s="20">
        <f t="shared" si="0"/>
        <v>42.5</v>
      </c>
    </row>
    <row r="14" spans="1:11" ht="19.5">
      <c r="A14" s="84" t="s">
        <v>69</v>
      </c>
      <c r="B14" s="85" t="s">
        <v>55</v>
      </c>
      <c r="C14" s="86">
        <v>38848</v>
      </c>
      <c r="D14" s="87">
        <v>11</v>
      </c>
      <c r="E14" s="88">
        <v>43</v>
      </c>
      <c r="F14" s="89">
        <v>48</v>
      </c>
      <c r="G14" s="90">
        <f>SUM(E14:F14)</f>
        <v>91</v>
      </c>
      <c r="H14" s="91">
        <f>SUM(G14-D14)</f>
        <v>80</v>
      </c>
      <c r="K14" s="20">
        <f t="shared" si="0"/>
        <v>42.5</v>
      </c>
    </row>
    <row r="15" spans="1:11" ht="20.25" thickBot="1">
      <c r="A15" s="84" t="s">
        <v>70</v>
      </c>
      <c r="B15" s="85" t="s">
        <v>71</v>
      </c>
      <c r="C15" s="86">
        <v>38629</v>
      </c>
      <c r="D15" s="87">
        <v>12</v>
      </c>
      <c r="E15" s="88">
        <v>44</v>
      </c>
      <c r="F15" s="89">
        <v>55</v>
      </c>
      <c r="G15" s="90">
        <f>SUM(E15:F15)</f>
        <v>99</v>
      </c>
      <c r="H15" s="91">
        <f>SUM(G15-D15)</f>
        <v>87</v>
      </c>
      <c r="K15" s="20">
        <f t="shared" si="0"/>
        <v>49</v>
      </c>
    </row>
    <row r="16" spans="1:11" ht="20.25" thickBot="1">
      <c r="A16" s="84" t="s">
        <v>75</v>
      </c>
      <c r="B16" s="85" t="s">
        <v>55</v>
      </c>
      <c r="C16" s="86">
        <v>39011</v>
      </c>
      <c r="D16" s="87">
        <v>36</v>
      </c>
      <c r="E16" s="88">
        <v>59</v>
      </c>
      <c r="F16" s="89">
        <v>56</v>
      </c>
      <c r="G16" s="90">
        <f>SUM(E16:F16)</f>
        <v>115</v>
      </c>
      <c r="H16" s="91">
        <f>SUM(G16-D16)</f>
        <v>79</v>
      </c>
      <c r="I16" s="27" t="s">
        <v>18</v>
      </c>
      <c r="K16" s="20">
        <f t="shared" si="0"/>
        <v>38</v>
      </c>
    </row>
    <row r="17" spans="1:11" ht="19.5">
      <c r="A17" s="182" t="s">
        <v>60</v>
      </c>
      <c r="B17" s="85" t="s">
        <v>61</v>
      </c>
      <c r="C17" s="86">
        <v>38884</v>
      </c>
      <c r="D17" s="183" t="s">
        <v>10</v>
      </c>
      <c r="E17" s="184" t="s">
        <v>10</v>
      </c>
      <c r="F17" s="185" t="s">
        <v>10</v>
      </c>
      <c r="G17" s="186" t="s">
        <v>10</v>
      </c>
      <c r="H17" s="187" t="s">
        <v>10</v>
      </c>
      <c r="K17" s="1"/>
    </row>
    <row r="18" spans="1:11" ht="19.5">
      <c r="A18" s="182" t="s">
        <v>64</v>
      </c>
      <c r="B18" s="85" t="s">
        <v>65</v>
      </c>
      <c r="C18" s="86">
        <v>39044</v>
      </c>
      <c r="D18" s="183" t="s">
        <v>10</v>
      </c>
      <c r="E18" s="184" t="s">
        <v>10</v>
      </c>
      <c r="F18" s="185" t="s">
        <v>10</v>
      </c>
      <c r="G18" s="186" t="s">
        <v>10</v>
      </c>
      <c r="H18" s="187" t="s">
        <v>10</v>
      </c>
      <c r="K18" s="1"/>
    </row>
    <row r="19" spans="1:11" ht="19.5">
      <c r="A19" s="84" t="s">
        <v>73</v>
      </c>
      <c r="B19" s="85" t="s">
        <v>47</v>
      </c>
      <c r="C19" s="86">
        <v>38630</v>
      </c>
      <c r="D19" s="87" t="s">
        <v>202</v>
      </c>
      <c r="E19" s="88" t="s">
        <v>41</v>
      </c>
      <c r="F19" s="185" t="s">
        <v>10</v>
      </c>
      <c r="G19" s="186" t="s">
        <v>10</v>
      </c>
      <c r="H19" s="187" t="s">
        <v>10</v>
      </c>
      <c r="K19" s="1"/>
    </row>
    <row r="20" spans="1:11" ht="20.25" thickBot="1">
      <c r="A20" s="84" t="s">
        <v>66</v>
      </c>
      <c r="B20" s="85" t="s">
        <v>55</v>
      </c>
      <c r="C20" s="86">
        <v>38609</v>
      </c>
      <c r="D20" s="87" t="s">
        <v>5</v>
      </c>
      <c r="E20" s="88" t="s">
        <v>41</v>
      </c>
      <c r="F20" s="89" t="s">
        <v>28</v>
      </c>
      <c r="G20" s="186" t="s">
        <v>10</v>
      </c>
      <c r="H20" s="187" t="s">
        <v>10</v>
      </c>
      <c r="K20" s="1"/>
    </row>
    <row r="21" spans="1:11" ht="20.25" thickBot="1">
      <c r="A21" s="84" t="s">
        <v>72</v>
      </c>
      <c r="B21" s="85" t="s">
        <v>46</v>
      </c>
      <c r="C21" s="86">
        <v>38937</v>
      </c>
      <c r="D21" s="87" t="s">
        <v>5</v>
      </c>
      <c r="E21" s="88" t="s">
        <v>41</v>
      </c>
      <c r="F21" s="89" t="s">
        <v>28</v>
      </c>
      <c r="G21" s="186" t="s">
        <v>10</v>
      </c>
      <c r="H21" s="187" t="s">
        <v>10</v>
      </c>
      <c r="I21" s="27" t="s">
        <v>18</v>
      </c>
      <c r="K21" s="1"/>
    </row>
    <row r="22" spans="1:11" ht="20.25" thickBot="1">
      <c r="A22" s="118" t="s">
        <v>74</v>
      </c>
      <c r="B22" s="119" t="s">
        <v>46</v>
      </c>
      <c r="C22" s="120">
        <v>39381</v>
      </c>
      <c r="D22" s="115" t="s">
        <v>5</v>
      </c>
      <c r="E22" s="106" t="s">
        <v>41</v>
      </c>
      <c r="F22" s="116" t="s">
        <v>28</v>
      </c>
      <c r="G22" s="276" t="s">
        <v>10</v>
      </c>
      <c r="H22" s="277" t="s">
        <v>10</v>
      </c>
      <c r="K22" s="1"/>
    </row>
  </sheetData>
  <sortState xmlns:xlrd2="http://schemas.microsoft.com/office/spreadsheetml/2017/richdata2" ref="A10:H22">
    <sortCondition ref="G10:G22"/>
    <sortCondition ref="F10:F22"/>
    <sortCondition ref="E10:E2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0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95" t="str">
        <f>JUV!A1</f>
        <v>COSTA ESMERALDA</v>
      </c>
      <c r="B1" s="195"/>
      <c r="C1" s="195"/>
      <c r="D1" s="195"/>
      <c r="E1" s="195"/>
      <c r="F1" s="195"/>
      <c r="G1" s="195"/>
      <c r="H1" s="195"/>
    </row>
    <row r="2" spans="1:11" ht="23.25">
      <c r="A2" s="200" t="str">
        <f>JUV!A2</f>
        <v>GOLF &amp; LINKS</v>
      </c>
      <c r="B2" s="200"/>
      <c r="C2" s="200"/>
      <c r="D2" s="200"/>
      <c r="E2" s="200"/>
      <c r="F2" s="200"/>
      <c r="G2" s="200"/>
      <c r="H2" s="200"/>
    </row>
    <row r="3" spans="1:11" ht="19.5">
      <c r="A3" s="196" t="s">
        <v>7</v>
      </c>
      <c r="B3" s="196"/>
      <c r="C3" s="196"/>
      <c r="D3" s="196"/>
      <c r="E3" s="196"/>
      <c r="F3" s="196"/>
      <c r="G3" s="196"/>
      <c r="H3" s="196"/>
    </row>
    <row r="4" spans="1:11" ht="26.25">
      <c r="A4" s="197" t="str">
        <f>JUV!A4</f>
        <v>9° FECHA DEL RANKING</v>
      </c>
      <c r="B4" s="197"/>
      <c r="C4" s="197"/>
      <c r="D4" s="197"/>
      <c r="E4" s="197"/>
      <c r="F4" s="197"/>
      <c r="G4" s="197"/>
      <c r="H4" s="197"/>
    </row>
    <row r="5" spans="1:11" ht="19.5">
      <c r="A5" s="198" t="str">
        <f>JUV!A5</f>
        <v>DOS VUELTAS DE 9 HOYOS MEDAL PLAY</v>
      </c>
      <c r="B5" s="198"/>
      <c r="C5" s="198"/>
      <c r="D5" s="198"/>
      <c r="E5" s="198"/>
      <c r="F5" s="198"/>
      <c r="G5" s="198"/>
      <c r="H5" s="198"/>
    </row>
    <row r="6" spans="1:11" ht="20.25" thickBot="1">
      <c r="A6" s="191" t="str">
        <f>JUV!A6</f>
        <v>DOMINGO 24 DE SEPTIEMBRE DE 2023</v>
      </c>
      <c r="B6" s="191"/>
      <c r="C6" s="191"/>
      <c r="D6" s="191"/>
      <c r="E6" s="191"/>
      <c r="F6" s="191"/>
      <c r="G6" s="191"/>
      <c r="H6" s="191"/>
    </row>
    <row r="7" spans="1:11" ht="20.25" thickBot="1">
      <c r="A7" s="201" t="s">
        <v>106</v>
      </c>
      <c r="B7" s="202"/>
      <c r="C7" s="202"/>
      <c r="D7" s="202"/>
      <c r="E7" s="202"/>
      <c r="F7" s="202"/>
      <c r="G7" s="202"/>
      <c r="H7" s="203"/>
    </row>
    <row r="8" spans="1:11" s="3" customFormat="1" ht="20.25" thickBot="1">
      <c r="A8" s="94" t="s">
        <v>0</v>
      </c>
      <c r="B8" s="95" t="s">
        <v>9</v>
      </c>
      <c r="C8" s="95" t="s">
        <v>21</v>
      </c>
      <c r="D8" s="52" t="s">
        <v>1</v>
      </c>
      <c r="E8" s="52" t="s">
        <v>2</v>
      </c>
      <c r="F8" s="52" t="s">
        <v>3</v>
      </c>
      <c r="G8" s="105" t="s">
        <v>4</v>
      </c>
      <c r="H8" s="17" t="s">
        <v>5</v>
      </c>
      <c r="K8" s="48" t="s">
        <v>24</v>
      </c>
    </row>
    <row r="9" spans="1:11" ht="20.25" thickBot="1">
      <c r="A9" s="84" t="s">
        <v>76</v>
      </c>
      <c r="B9" s="85" t="s">
        <v>47</v>
      </c>
      <c r="C9" s="86">
        <v>40163</v>
      </c>
      <c r="D9" s="87">
        <v>5</v>
      </c>
      <c r="E9" s="88">
        <v>36</v>
      </c>
      <c r="F9" s="89">
        <v>42</v>
      </c>
      <c r="G9" s="269">
        <f>SUM(E9:F9)</f>
        <v>78</v>
      </c>
      <c r="H9" s="91">
        <f>SUM(G9-D9)</f>
        <v>73</v>
      </c>
      <c r="I9" s="23" t="s">
        <v>15</v>
      </c>
      <c r="K9" s="20">
        <f t="shared" ref="K9:K20" si="0">(F9-D9*0.5)</f>
        <v>39.5</v>
      </c>
    </row>
    <row r="10" spans="1:11" ht="20.25" thickBot="1">
      <c r="A10" s="84" t="s">
        <v>77</v>
      </c>
      <c r="B10" s="85" t="s">
        <v>55</v>
      </c>
      <c r="C10" s="86">
        <v>39770</v>
      </c>
      <c r="D10" s="87">
        <v>7</v>
      </c>
      <c r="E10" s="88">
        <v>43</v>
      </c>
      <c r="F10" s="89">
        <v>37</v>
      </c>
      <c r="G10" s="269">
        <f>SUM(E10:F10)</f>
        <v>80</v>
      </c>
      <c r="H10" s="91">
        <f>SUM(G10-D10)</f>
        <v>73</v>
      </c>
      <c r="I10" s="23" t="s">
        <v>16</v>
      </c>
      <c r="K10" s="20">
        <f t="shared" si="0"/>
        <v>33.5</v>
      </c>
    </row>
    <row r="11" spans="1:11" ht="19.5">
      <c r="A11" s="84" t="s">
        <v>80</v>
      </c>
      <c r="B11" s="85" t="s">
        <v>47</v>
      </c>
      <c r="C11" s="86">
        <v>39791</v>
      </c>
      <c r="D11" s="87">
        <v>10</v>
      </c>
      <c r="E11" s="88">
        <v>42</v>
      </c>
      <c r="F11" s="89">
        <v>44</v>
      </c>
      <c r="G11" s="90">
        <f>SUM(E11:F11)</f>
        <v>86</v>
      </c>
      <c r="H11" s="91">
        <f>SUM(G11-D11)</f>
        <v>76</v>
      </c>
      <c r="K11" s="20">
        <f t="shared" si="0"/>
        <v>39</v>
      </c>
    </row>
    <row r="12" spans="1:11" ht="19.5">
      <c r="A12" s="84" t="s">
        <v>81</v>
      </c>
      <c r="B12" s="85" t="s">
        <v>46</v>
      </c>
      <c r="C12" s="86">
        <v>40007</v>
      </c>
      <c r="D12" s="87">
        <v>11</v>
      </c>
      <c r="E12" s="88">
        <v>42</v>
      </c>
      <c r="F12" s="89">
        <v>44</v>
      </c>
      <c r="G12" s="90">
        <f>SUM(E12:F12)</f>
        <v>86</v>
      </c>
      <c r="H12" s="91">
        <f>SUM(G12-D12)</f>
        <v>75</v>
      </c>
      <c r="K12" s="20">
        <f t="shared" si="0"/>
        <v>38.5</v>
      </c>
    </row>
    <row r="13" spans="1:11" ht="20.25" thickBot="1">
      <c r="A13" s="84" t="s">
        <v>78</v>
      </c>
      <c r="B13" s="85" t="s">
        <v>47</v>
      </c>
      <c r="C13" s="86">
        <v>39699</v>
      </c>
      <c r="D13" s="87">
        <v>9</v>
      </c>
      <c r="E13" s="88">
        <v>42</v>
      </c>
      <c r="F13" s="89">
        <v>46</v>
      </c>
      <c r="G13" s="90">
        <f>SUM(E13:F13)</f>
        <v>88</v>
      </c>
      <c r="H13" s="91">
        <f>SUM(G13-D13)</f>
        <v>79</v>
      </c>
      <c r="K13" s="20">
        <f t="shared" si="0"/>
        <v>41.5</v>
      </c>
    </row>
    <row r="14" spans="1:11" ht="20.25" thickBot="1">
      <c r="A14" s="84" t="s">
        <v>85</v>
      </c>
      <c r="B14" s="85" t="s">
        <v>86</v>
      </c>
      <c r="C14" s="86">
        <v>40142</v>
      </c>
      <c r="D14" s="87">
        <v>21</v>
      </c>
      <c r="E14" s="88">
        <v>45</v>
      </c>
      <c r="F14" s="89">
        <v>44</v>
      </c>
      <c r="G14" s="90">
        <f>SUM(E14:F14)</f>
        <v>89</v>
      </c>
      <c r="H14" s="91">
        <f>SUM(G14-D14)</f>
        <v>68</v>
      </c>
      <c r="I14" s="27" t="s">
        <v>17</v>
      </c>
      <c r="K14" s="20">
        <f t="shared" si="0"/>
        <v>33.5</v>
      </c>
    </row>
    <row r="15" spans="1:11" ht="19.5">
      <c r="A15" s="84" t="s">
        <v>84</v>
      </c>
      <c r="B15" s="85" t="s">
        <v>47</v>
      </c>
      <c r="C15" s="86">
        <v>39774</v>
      </c>
      <c r="D15" s="87">
        <v>21</v>
      </c>
      <c r="E15" s="88">
        <v>44</v>
      </c>
      <c r="F15" s="89">
        <v>49</v>
      </c>
      <c r="G15" s="90">
        <f>SUM(E15:F15)</f>
        <v>93</v>
      </c>
      <c r="H15" s="91">
        <f>SUM(G15-D15)</f>
        <v>72</v>
      </c>
      <c r="K15" s="20">
        <f t="shared" si="0"/>
        <v>38.5</v>
      </c>
    </row>
    <row r="16" spans="1:11" ht="20.25" thickBot="1">
      <c r="A16" s="84" t="s">
        <v>83</v>
      </c>
      <c r="B16" s="85" t="s">
        <v>55</v>
      </c>
      <c r="C16" s="86">
        <v>39755</v>
      </c>
      <c r="D16" s="87">
        <v>15</v>
      </c>
      <c r="E16" s="88">
        <v>47</v>
      </c>
      <c r="F16" s="89">
        <v>50</v>
      </c>
      <c r="G16" s="90">
        <f>SUM(E16:F16)</f>
        <v>97</v>
      </c>
      <c r="H16" s="91">
        <f>SUM(G16-D16)</f>
        <v>82</v>
      </c>
      <c r="K16" s="20">
        <f t="shared" si="0"/>
        <v>42.5</v>
      </c>
    </row>
    <row r="17" spans="1:11" ht="20.25" thickBot="1">
      <c r="A17" s="84" t="s">
        <v>89</v>
      </c>
      <c r="B17" s="85" t="s">
        <v>55</v>
      </c>
      <c r="C17" s="86">
        <v>39785</v>
      </c>
      <c r="D17" s="87">
        <v>28</v>
      </c>
      <c r="E17" s="88">
        <v>48</v>
      </c>
      <c r="F17" s="89">
        <v>51</v>
      </c>
      <c r="G17" s="90">
        <f>SUM(E17:F17)</f>
        <v>99</v>
      </c>
      <c r="H17" s="91">
        <f>SUM(G17-D17)</f>
        <v>71</v>
      </c>
      <c r="I17" s="27" t="s">
        <v>18</v>
      </c>
      <c r="K17" s="20">
        <f t="shared" si="0"/>
        <v>37</v>
      </c>
    </row>
    <row r="18" spans="1:11" ht="19.5">
      <c r="A18" s="84" t="s">
        <v>82</v>
      </c>
      <c r="B18" s="85" t="s">
        <v>61</v>
      </c>
      <c r="C18" s="86">
        <v>39819</v>
      </c>
      <c r="D18" s="87">
        <v>11</v>
      </c>
      <c r="E18" s="88">
        <v>48</v>
      </c>
      <c r="F18" s="89">
        <v>55</v>
      </c>
      <c r="G18" s="90">
        <f>SUM(E18:F18)</f>
        <v>103</v>
      </c>
      <c r="H18" s="91">
        <f>SUM(G18-D18)</f>
        <v>92</v>
      </c>
      <c r="K18" s="20">
        <f t="shared" si="0"/>
        <v>49.5</v>
      </c>
    </row>
    <row r="19" spans="1:11" ht="19.5">
      <c r="A19" s="84" t="s">
        <v>87</v>
      </c>
      <c r="B19" s="85" t="s">
        <v>88</v>
      </c>
      <c r="C19" s="86">
        <v>39643</v>
      </c>
      <c r="D19" s="87">
        <v>25</v>
      </c>
      <c r="E19" s="88">
        <v>49</v>
      </c>
      <c r="F19" s="89">
        <v>62</v>
      </c>
      <c r="G19" s="90">
        <f>SUM(E19:F19)</f>
        <v>111</v>
      </c>
      <c r="H19" s="91">
        <f>SUM(G19-D19)</f>
        <v>86</v>
      </c>
      <c r="K19" s="20">
        <f t="shared" si="0"/>
        <v>49.5</v>
      </c>
    </row>
    <row r="20" spans="1:11" ht="19.5">
      <c r="A20" s="182" t="s">
        <v>90</v>
      </c>
      <c r="B20" s="85" t="s">
        <v>86</v>
      </c>
      <c r="C20" s="86">
        <v>40021</v>
      </c>
      <c r="D20" s="183" t="s">
        <v>10</v>
      </c>
      <c r="E20" s="184" t="s">
        <v>10</v>
      </c>
      <c r="F20" s="185" t="s">
        <v>10</v>
      </c>
      <c r="G20" s="186" t="s">
        <v>10</v>
      </c>
      <c r="H20" s="187" t="s">
        <v>10</v>
      </c>
    </row>
    <row r="21" spans="1:11" ht="20.25" thickBot="1">
      <c r="A21" s="118" t="s">
        <v>79</v>
      </c>
      <c r="B21" s="119" t="s">
        <v>47</v>
      </c>
      <c r="C21" s="120">
        <v>39469</v>
      </c>
      <c r="D21" s="115" t="s">
        <v>202</v>
      </c>
      <c r="E21" s="106" t="s">
        <v>41</v>
      </c>
      <c r="F21" s="275" t="s">
        <v>10</v>
      </c>
      <c r="G21" s="276" t="s">
        <v>10</v>
      </c>
      <c r="H21" s="277" t="s">
        <v>10</v>
      </c>
    </row>
    <row r="22" spans="1:11" ht="19.5" thickBot="1">
      <c r="B22" s="1"/>
      <c r="C22" s="1"/>
      <c r="D22" s="1"/>
      <c r="E22" s="1"/>
      <c r="F22" s="1"/>
      <c r="G22" s="1"/>
      <c r="H22" s="1"/>
    </row>
    <row r="23" spans="1:11" ht="20.25" thickBot="1">
      <c r="A23" s="201" t="s">
        <v>39</v>
      </c>
      <c r="B23" s="202"/>
      <c r="C23" s="202"/>
      <c r="D23" s="202"/>
      <c r="E23" s="202"/>
      <c r="F23" s="202"/>
      <c r="G23" s="202"/>
      <c r="H23" s="203"/>
      <c r="K23" s="9"/>
    </row>
    <row r="24" spans="1:11" ht="20.25" thickBot="1">
      <c r="A24" s="4" t="s">
        <v>6</v>
      </c>
      <c r="B24" s="5" t="s">
        <v>9</v>
      </c>
      <c r="C24" s="5" t="s">
        <v>21</v>
      </c>
      <c r="D24" s="4" t="s">
        <v>1</v>
      </c>
      <c r="E24" s="4" t="s">
        <v>2</v>
      </c>
      <c r="F24" s="16" t="s">
        <v>3</v>
      </c>
      <c r="G24" s="15" t="s">
        <v>4</v>
      </c>
      <c r="H24" s="17" t="s">
        <v>5</v>
      </c>
      <c r="K24" s="103" t="s">
        <v>24</v>
      </c>
    </row>
    <row r="25" spans="1:11" ht="20.25" thickBot="1">
      <c r="A25" s="84" t="s">
        <v>91</v>
      </c>
      <c r="B25" s="85" t="s">
        <v>55</v>
      </c>
      <c r="C25" s="86">
        <v>39932</v>
      </c>
      <c r="D25" s="87">
        <v>6</v>
      </c>
      <c r="E25" s="88">
        <v>36</v>
      </c>
      <c r="F25" s="89">
        <v>41</v>
      </c>
      <c r="G25" s="269">
        <f>SUM(E25:F25)</f>
        <v>77</v>
      </c>
      <c r="H25" s="91">
        <f>SUM(G25-D25)</f>
        <v>71</v>
      </c>
      <c r="I25" s="23" t="s">
        <v>15</v>
      </c>
      <c r="K25" s="20">
        <f t="shared" ref="K25:K30" si="1">(F25-D25*0.5)</f>
        <v>38</v>
      </c>
    </row>
    <row r="26" spans="1:11" ht="20.25" thickBot="1">
      <c r="A26" s="84" t="s">
        <v>93</v>
      </c>
      <c r="B26" s="85" t="s">
        <v>61</v>
      </c>
      <c r="C26" s="86">
        <v>40056</v>
      </c>
      <c r="D26" s="87">
        <v>21</v>
      </c>
      <c r="E26" s="88">
        <v>47</v>
      </c>
      <c r="F26" s="89">
        <v>50</v>
      </c>
      <c r="G26" s="269">
        <f>SUM(E26:F26)</f>
        <v>97</v>
      </c>
      <c r="H26" s="91">
        <f>SUM(G26-D26)</f>
        <v>76</v>
      </c>
      <c r="I26" s="23" t="s">
        <v>16</v>
      </c>
      <c r="K26" s="20">
        <f t="shared" si="1"/>
        <v>39.5</v>
      </c>
    </row>
    <row r="27" spans="1:11" ht="20.25" thickBot="1">
      <c r="A27" s="84" t="s">
        <v>92</v>
      </c>
      <c r="B27" s="85" t="s">
        <v>55</v>
      </c>
      <c r="C27" s="86">
        <v>40616</v>
      </c>
      <c r="D27" s="87">
        <v>17</v>
      </c>
      <c r="E27" s="88">
        <v>48</v>
      </c>
      <c r="F27" s="89">
        <v>53</v>
      </c>
      <c r="G27" s="90">
        <f>SUM(E27:F27)</f>
        <v>101</v>
      </c>
      <c r="H27" s="91">
        <f>SUM(G27-D27)</f>
        <v>84</v>
      </c>
      <c r="K27" s="20">
        <f t="shared" si="1"/>
        <v>44.5</v>
      </c>
    </row>
    <row r="28" spans="1:11" ht="20.25" thickBot="1">
      <c r="A28" s="84" t="s">
        <v>94</v>
      </c>
      <c r="B28" s="85" t="s">
        <v>58</v>
      </c>
      <c r="C28" s="86">
        <v>39930</v>
      </c>
      <c r="D28" s="87">
        <v>22</v>
      </c>
      <c r="E28" s="88">
        <v>50</v>
      </c>
      <c r="F28" s="89">
        <v>54</v>
      </c>
      <c r="G28" s="90">
        <f>SUM(E28:F28)</f>
        <v>104</v>
      </c>
      <c r="H28" s="91">
        <f>SUM(G28-D28)</f>
        <v>82</v>
      </c>
      <c r="I28" s="27" t="s">
        <v>18</v>
      </c>
      <c r="K28" s="20">
        <f t="shared" si="1"/>
        <v>43</v>
      </c>
    </row>
    <row r="29" spans="1:11" ht="20.25" thickBot="1">
      <c r="A29" s="84" t="s">
        <v>95</v>
      </c>
      <c r="B29" s="85" t="s">
        <v>55</v>
      </c>
      <c r="C29" s="86">
        <v>40415</v>
      </c>
      <c r="D29" s="87">
        <v>30</v>
      </c>
      <c r="E29" s="88">
        <v>54</v>
      </c>
      <c r="F29" s="89">
        <v>55</v>
      </c>
      <c r="G29" s="90">
        <f>SUM(E29:F29)</f>
        <v>109</v>
      </c>
      <c r="H29" s="91">
        <f>SUM(G29-D29)</f>
        <v>79</v>
      </c>
      <c r="I29" s="27" t="s">
        <v>17</v>
      </c>
      <c r="K29" s="20">
        <f t="shared" si="1"/>
        <v>40</v>
      </c>
    </row>
    <row r="30" spans="1:11" ht="20.25" thickBot="1">
      <c r="A30" s="118" t="s">
        <v>96</v>
      </c>
      <c r="B30" s="119" t="s">
        <v>58</v>
      </c>
      <c r="C30" s="120">
        <v>40267</v>
      </c>
      <c r="D30" s="115">
        <v>40</v>
      </c>
      <c r="E30" s="106">
        <v>67</v>
      </c>
      <c r="F30" s="116">
        <v>66</v>
      </c>
      <c r="G30" s="107">
        <f>SUM(E30:F30)</f>
        <v>133</v>
      </c>
      <c r="H30" s="117">
        <f>SUM(G30-D30)</f>
        <v>93</v>
      </c>
      <c r="K30" s="20">
        <f t="shared" si="1"/>
        <v>46</v>
      </c>
    </row>
  </sheetData>
  <sortState xmlns:xlrd2="http://schemas.microsoft.com/office/spreadsheetml/2017/richdata2" ref="A25:H30">
    <sortCondition ref="G25:G30"/>
    <sortCondition ref="F25:F30"/>
    <sortCondition ref="E25:E30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95" t="str">
        <f>JUV!A1</f>
        <v>COSTA ESMERALDA</v>
      </c>
      <c r="B1" s="195"/>
      <c r="C1" s="195"/>
      <c r="D1" s="195"/>
      <c r="E1" s="195"/>
      <c r="F1" s="195"/>
      <c r="G1" s="195"/>
      <c r="H1" s="195"/>
    </row>
    <row r="2" spans="1:20" ht="23.25">
      <c r="A2" s="200" t="str">
        <f>JUV!A2</f>
        <v>GOLF &amp; LINKS</v>
      </c>
      <c r="B2" s="200"/>
      <c r="C2" s="200"/>
      <c r="D2" s="200"/>
      <c r="E2" s="200"/>
      <c r="F2" s="200"/>
      <c r="G2" s="200"/>
      <c r="H2" s="200"/>
    </row>
    <row r="3" spans="1:20" ht="19.5">
      <c r="A3" s="196" t="s">
        <v>7</v>
      </c>
      <c r="B3" s="196"/>
      <c r="C3" s="196"/>
      <c r="D3" s="196"/>
      <c r="E3" s="196"/>
      <c r="F3" s="196"/>
      <c r="G3" s="196"/>
      <c r="H3" s="196"/>
    </row>
    <row r="4" spans="1:20" ht="26.25">
      <c r="A4" s="197" t="str">
        <f>JUV!A4</f>
        <v>9° FECHA DEL RANKING</v>
      </c>
      <c r="B4" s="197"/>
      <c r="C4" s="197"/>
      <c r="D4" s="197"/>
      <c r="E4" s="197"/>
      <c r="F4" s="197"/>
      <c r="G4" s="197"/>
      <c r="H4" s="197"/>
    </row>
    <row r="5" spans="1:20" ht="19.5">
      <c r="A5" s="198" t="str">
        <f>JUV!A5</f>
        <v>DOS VUELTAS DE 9 HOYOS MEDAL PLAY</v>
      </c>
      <c r="B5" s="198"/>
      <c r="C5" s="198"/>
      <c r="D5" s="198"/>
      <c r="E5" s="198"/>
      <c r="F5" s="198"/>
      <c r="G5" s="198"/>
      <c r="H5" s="198"/>
    </row>
    <row r="6" spans="1:20" ht="19.5">
      <c r="A6" s="191" t="str">
        <f>JUV!A6</f>
        <v>DOMINGO 24 DE SEPTIEMBRE DE 2023</v>
      </c>
      <c r="B6" s="191"/>
      <c r="C6" s="191"/>
      <c r="D6" s="191"/>
      <c r="E6" s="191"/>
      <c r="F6" s="191"/>
      <c r="G6" s="191"/>
      <c r="H6" s="191"/>
    </row>
    <row r="7" spans="1:20" ht="20.25" thickBot="1">
      <c r="A7" s="204"/>
      <c r="B7" s="204"/>
      <c r="C7" s="204"/>
      <c r="D7" s="204"/>
      <c r="E7" s="204"/>
      <c r="F7" s="204"/>
      <c r="G7" s="204"/>
      <c r="H7" s="204"/>
    </row>
    <row r="8" spans="1:20" ht="19.5" thickBot="1">
      <c r="A8" s="192" t="s">
        <v>107</v>
      </c>
      <c r="B8" s="193"/>
      <c r="C8" s="193"/>
      <c r="D8" s="193"/>
      <c r="E8" s="193"/>
      <c r="F8" s="193"/>
      <c r="G8" s="193"/>
      <c r="H8" s="194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4" t="s">
        <v>104</v>
      </c>
      <c r="B10" s="85" t="s">
        <v>46</v>
      </c>
      <c r="C10" s="86">
        <v>40484</v>
      </c>
      <c r="D10" s="87">
        <v>18</v>
      </c>
      <c r="E10" s="88">
        <v>43</v>
      </c>
      <c r="F10" s="89">
        <v>43</v>
      </c>
      <c r="G10" s="269">
        <f>SUM(E10:F10)</f>
        <v>86</v>
      </c>
      <c r="H10" s="91">
        <f>SUM(G10-D10)</f>
        <v>68</v>
      </c>
      <c r="I10" s="23" t="s">
        <v>15</v>
      </c>
      <c r="K10" s="20">
        <f t="shared" ref="K10:K18" si="0">(F10-D10*0.5)</f>
        <v>34</v>
      </c>
      <c r="N10" s="1"/>
      <c r="O10" s="1"/>
      <c r="P10" s="1"/>
      <c r="Q10" s="1"/>
      <c r="R10" s="1"/>
      <c r="S10" s="1"/>
      <c r="T10" s="1"/>
    </row>
    <row r="11" spans="1:20" ht="20.25" thickBot="1">
      <c r="A11" s="84" t="s">
        <v>97</v>
      </c>
      <c r="B11" s="85" t="s">
        <v>46</v>
      </c>
      <c r="C11" s="86">
        <v>40413</v>
      </c>
      <c r="D11" s="87">
        <v>8</v>
      </c>
      <c r="E11" s="88">
        <v>46</v>
      </c>
      <c r="F11" s="89">
        <v>45</v>
      </c>
      <c r="G11" s="269">
        <f>SUM(E11:F11)</f>
        <v>91</v>
      </c>
      <c r="H11" s="91">
        <f>SUM(G11-D11)</f>
        <v>83</v>
      </c>
      <c r="I11" s="23" t="s">
        <v>16</v>
      </c>
      <c r="K11" s="20">
        <f t="shared" si="0"/>
        <v>41</v>
      </c>
      <c r="M11" s="81"/>
    </row>
    <row r="12" spans="1:20" ht="19.5">
      <c r="A12" s="84" t="s">
        <v>98</v>
      </c>
      <c r="B12" s="85" t="s">
        <v>50</v>
      </c>
      <c r="C12" s="86">
        <v>40532</v>
      </c>
      <c r="D12" s="87">
        <v>9</v>
      </c>
      <c r="E12" s="88">
        <v>46</v>
      </c>
      <c r="F12" s="89">
        <v>46</v>
      </c>
      <c r="G12" s="90">
        <f>SUM(E12:F12)</f>
        <v>92</v>
      </c>
      <c r="H12" s="91">
        <f>SUM(G12-D12)</f>
        <v>83</v>
      </c>
      <c r="K12" s="20">
        <f t="shared" si="0"/>
        <v>41.5</v>
      </c>
      <c r="M12" s="81"/>
    </row>
    <row r="13" spans="1:20" ht="19.5">
      <c r="A13" s="84" t="s">
        <v>99</v>
      </c>
      <c r="B13" s="85" t="s">
        <v>47</v>
      </c>
      <c r="C13" s="86">
        <v>40766</v>
      </c>
      <c r="D13" s="87">
        <v>12</v>
      </c>
      <c r="E13" s="88">
        <v>42</v>
      </c>
      <c r="F13" s="89">
        <v>52</v>
      </c>
      <c r="G13" s="90">
        <f>SUM(E13:F13)</f>
        <v>94</v>
      </c>
      <c r="H13" s="91">
        <f>SUM(G13-D13)</f>
        <v>82</v>
      </c>
      <c r="K13" s="20">
        <f t="shared" si="0"/>
        <v>46</v>
      </c>
    </row>
    <row r="14" spans="1:20" ht="20.25" thickBot="1">
      <c r="A14" s="84" t="s">
        <v>100</v>
      </c>
      <c r="B14" s="85" t="s">
        <v>46</v>
      </c>
      <c r="C14" s="86">
        <v>40437</v>
      </c>
      <c r="D14" s="87">
        <v>12</v>
      </c>
      <c r="E14" s="88">
        <v>42</v>
      </c>
      <c r="F14" s="89">
        <v>52</v>
      </c>
      <c r="G14" s="90">
        <f>SUM(E14:F14)</f>
        <v>94</v>
      </c>
      <c r="H14" s="91">
        <f>SUM(G14-D14)</f>
        <v>82</v>
      </c>
      <c r="K14" s="20">
        <f t="shared" si="0"/>
        <v>46</v>
      </c>
    </row>
    <row r="15" spans="1:20" ht="20.25" thickBot="1">
      <c r="A15" s="84" t="s">
        <v>101</v>
      </c>
      <c r="B15" s="85" t="s">
        <v>50</v>
      </c>
      <c r="C15" s="86">
        <v>40373</v>
      </c>
      <c r="D15" s="87">
        <v>13</v>
      </c>
      <c r="E15" s="88">
        <v>44</v>
      </c>
      <c r="F15" s="89">
        <v>50</v>
      </c>
      <c r="G15" s="90">
        <f>SUM(E15:F15)</f>
        <v>94</v>
      </c>
      <c r="H15" s="91">
        <f>SUM(G15-D15)</f>
        <v>81</v>
      </c>
      <c r="I15" s="27" t="s">
        <v>18</v>
      </c>
      <c r="K15" s="270">
        <f t="shared" si="0"/>
        <v>43.5</v>
      </c>
    </row>
    <row r="16" spans="1:20" ht="20.25" thickBot="1">
      <c r="A16" s="84" t="s">
        <v>105</v>
      </c>
      <c r="B16" s="85" t="s">
        <v>46</v>
      </c>
      <c r="C16" s="86">
        <v>40323</v>
      </c>
      <c r="D16" s="87">
        <v>20</v>
      </c>
      <c r="E16" s="88">
        <v>50</v>
      </c>
      <c r="F16" s="89">
        <v>44</v>
      </c>
      <c r="G16" s="90">
        <f>SUM(E16:F16)</f>
        <v>94</v>
      </c>
      <c r="H16" s="91">
        <f>SUM(G16-D16)</f>
        <v>74</v>
      </c>
      <c r="I16" s="27" t="s">
        <v>17</v>
      </c>
      <c r="K16" s="20">
        <f t="shared" si="0"/>
        <v>34</v>
      </c>
    </row>
    <row r="17" spans="1:11" ht="19.5">
      <c r="A17" s="84" t="s">
        <v>102</v>
      </c>
      <c r="B17" s="85" t="s">
        <v>55</v>
      </c>
      <c r="C17" s="86">
        <v>41123</v>
      </c>
      <c r="D17" s="87">
        <v>15</v>
      </c>
      <c r="E17" s="88">
        <v>44</v>
      </c>
      <c r="F17" s="89">
        <v>52</v>
      </c>
      <c r="G17" s="90">
        <f>SUM(E17:F17)</f>
        <v>96</v>
      </c>
      <c r="H17" s="91">
        <f>SUM(G17-D17)</f>
        <v>81</v>
      </c>
      <c r="K17" s="270">
        <f t="shared" si="0"/>
        <v>44.5</v>
      </c>
    </row>
    <row r="18" spans="1:11" ht="20.25" thickBot="1">
      <c r="A18" s="118" t="s">
        <v>103</v>
      </c>
      <c r="B18" s="119" t="s">
        <v>50</v>
      </c>
      <c r="C18" s="120">
        <v>40397</v>
      </c>
      <c r="D18" s="115">
        <v>17</v>
      </c>
      <c r="E18" s="106">
        <v>47</v>
      </c>
      <c r="F18" s="116">
        <v>53</v>
      </c>
      <c r="G18" s="107">
        <f>SUM(E18:F18)</f>
        <v>100</v>
      </c>
      <c r="H18" s="117">
        <f>SUM(G18-D18)</f>
        <v>83</v>
      </c>
      <c r="K18" s="20">
        <f t="shared" si="0"/>
        <v>44.5</v>
      </c>
    </row>
  </sheetData>
  <sortState xmlns:xlrd2="http://schemas.microsoft.com/office/spreadsheetml/2017/richdata2" ref="A10:H18">
    <sortCondition ref="G10:G18"/>
    <sortCondition descending="1" ref="F10:F18"/>
    <sortCondition ref="E10:E18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8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195" t="str">
        <f>JUV!A1</f>
        <v>COSTA ESMERALDA</v>
      </c>
      <c r="B1" s="195"/>
      <c r="C1" s="195"/>
      <c r="D1" s="195"/>
      <c r="E1" s="195"/>
      <c r="F1" s="195"/>
    </row>
    <row r="2" spans="1:16" ht="23.25">
      <c r="A2" s="200" t="str">
        <f>JUV!A2</f>
        <v>GOLF &amp; LINKS</v>
      </c>
      <c r="B2" s="200"/>
      <c r="C2" s="200"/>
      <c r="D2" s="200"/>
      <c r="E2" s="200"/>
      <c r="F2" s="200"/>
    </row>
    <row r="3" spans="1:16" ht="19.5">
      <c r="A3" s="196" t="s">
        <v>7</v>
      </c>
      <c r="B3" s="196"/>
      <c r="C3" s="196"/>
      <c r="D3" s="196"/>
      <c r="E3" s="196"/>
      <c r="F3" s="196"/>
    </row>
    <row r="4" spans="1:16" ht="26.25">
      <c r="A4" s="197" t="s">
        <v>40</v>
      </c>
      <c r="B4" s="197"/>
      <c r="C4" s="197"/>
      <c r="D4" s="197"/>
      <c r="E4" s="197"/>
      <c r="F4" s="197"/>
    </row>
    <row r="5" spans="1:16" ht="19.5">
      <c r="A5" s="198" t="s">
        <v>14</v>
      </c>
      <c r="B5" s="198"/>
      <c r="C5" s="198"/>
      <c r="D5" s="198"/>
      <c r="E5" s="198"/>
      <c r="F5" s="198"/>
    </row>
    <row r="6" spans="1:16" ht="19.5">
      <c r="A6" s="191" t="str">
        <f>JUV!A6</f>
        <v>DOMINGO 24 DE SEPTIEMBRE DE 2023</v>
      </c>
      <c r="B6" s="191"/>
      <c r="C6" s="191"/>
      <c r="D6" s="191"/>
      <c r="E6" s="191"/>
      <c r="F6" s="19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05" t="s">
        <v>34</v>
      </c>
      <c r="B8" s="206"/>
      <c r="C8" s="206"/>
      <c r="D8" s="206"/>
      <c r="E8" s="206"/>
      <c r="F8" s="207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4" t="s">
        <v>108</v>
      </c>
      <c r="B10" s="31" t="s">
        <v>46</v>
      </c>
      <c r="C10" s="32">
        <v>40791</v>
      </c>
      <c r="D10" s="54">
        <v>16</v>
      </c>
      <c r="E10" s="18">
        <v>55</v>
      </c>
      <c r="F10" s="93">
        <f t="shared" ref="F10:F12" si="0">(E10-D10)</f>
        <v>39</v>
      </c>
      <c r="G10" s="61" t="s">
        <v>26</v>
      </c>
    </row>
    <row r="11" spans="1:16" ht="20.25" thickBot="1">
      <c r="A11" s="104" t="s">
        <v>109</v>
      </c>
      <c r="B11" s="31" t="s">
        <v>46</v>
      </c>
      <c r="C11" s="32">
        <v>40567</v>
      </c>
      <c r="D11" s="54">
        <v>28</v>
      </c>
      <c r="E11" s="18">
        <v>70</v>
      </c>
      <c r="F11" s="93">
        <f t="shared" si="0"/>
        <v>42</v>
      </c>
      <c r="G11" s="61" t="s">
        <v>27</v>
      </c>
    </row>
    <row r="12" spans="1:16" ht="20.25" thickBot="1">
      <c r="A12" s="108" t="s">
        <v>110</v>
      </c>
      <c r="B12" s="106" t="s">
        <v>46</v>
      </c>
      <c r="C12" s="109">
        <v>40856</v>
      </c>
      <c r="D12" s="110">
        <v>0</v>
      </c>
      <c r="E12" s="107">
        <v>77</v>
      </c>
      <c r="F12" s="111">
        <f t="shared" si="0"/>
        <v>77</v>
      </c>
      <c r="G12" s="61" t="s">
        <v>17</v>
      </c>
    </row>
    <row r="15" spans="1:16" ht="19.5" thickBot="1"/>
    <row r="16" spans="1:16" ht="20.25" thickBot="1">
      <c r="A16" s="205" t="s">
        <v>112</v>
      </c>
      <c r="B16" s="206"/>
      <c r="C16" s="206"/>
      <c r="D16" s="206"/>
      <c r="E16" s="206"/>
      <c r="F16" s="207"/>
    </row>
    <row r="17" spans="1:6" ht="20.25" thickBot="1">
      <c r="A17" s="73" t="s">
        <v>0</v>
      </c>
      <c r="B17" s="74" t="s">
        <v>9</v>
      </c>
      <c r="C17" s="74" t="s">
        <v>21</v>
      </c>
      <c r="D17" s="75" t="s">
        <v>1</v>
      </c>
      <c r="E17" s="76" t="s">
        <v>4</v>
      </c>
      <c r="F17" s="76" t="s">
        <v>5</v>
      </c>
    </row>
    <row r="18" spans="1:6" ht="20.25" thickBot="1">
      <c r="A18" s="108" t="s">
        <v>111</v>
      </c>
      <c r="B18" s="106" t="s">
        <v>88</v>
      </c>
      <c r="C18" s="109">
        <v>40836</v>
      </c>
      <c r="D18" s="110">
        <v>0</v>
      </c>
      <c r="E18" s="107">
        <v>10</v>
      </c>
      <c r="F18" s="111">
        <f t="shared" ref="F18" si="1">(E18-D18)</f>
        <v>10</v>
      </c>
    </row>
  </sheetData>
  <sortState xmlns:xlrd2="http://schemas.microsoft.com/office/spreadsheetml/2017/richdata2" ref="A10:F12">
    <sortCondition ref="E10:E12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8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59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09" t="str">
        <f>JUV!A1</f>
        <v>COSTA ESMERALDA</v>
      </c>
      <c r="B1" s="209"/>
      <c r="C1" s="209"/>
      <c r="D1" s="209"/>
      <c r="E1" s="209"/>
      <c r="F1" s="209"/>
    </row>
    <row r="2" spans="1:23" ht="23.25">
      <c r="A2" s="200" t="str">
        <f>JUV!A2</f>
        <v>GOLF &amp; LINKS</v>
      </c>
      <c r="B2" s="200"/>
      <c r="C2" s="200"/>
      <c r="D2" s="200"/>
      <c r="E2" s="200"/>
      <c r="F2" s="200"/>
    </row>
    <row r="3" spans="1:23" ht="19.5">
      <c r="A3" s="196" t="s">
        <v>7</v>
      </c>
      <c r="B3" s="196"/>
      <c r="C3" s="196"/>
      <c r="D3" s="196"/>
      <c r="E3" s="196"/>
      <c r="F3" s="196"/>
    </row>
    <row r="4" spans="1:23" ht="26.25">
      <c r="A4" s="197" t="str">
        <f>ALBATROS!A4</f>
        <v>9° FECHA DEL RANKING</v>
      </c>
      <c r="B4" s="197"/>
      <c r="C4" s="197"/>
      <c r="D4" s="197"/>
      <c r="E4" s="197"/>
      <c r="F4" s="197"/>
    </row>
    <row r="5" spans="1:23" ht="19.5">
      <c r="A5" s="198" t="s">
        <v>14</v>
      </c>
      <c r="B5" s="198"/>
      <c r="C5" s="198"/>
      <c r="D5" s="198"/>
      <c r="E5" s="198"/>
      <c r="F5" s="198"/>
    </row>
    <row r="6" spans="1:23" ht="20.25" thickBot="1">
      <c r="A6" s="191" t="str">
        <f>JUV!A6</f>
        <v>DOMINGO 24 DE SEPTIEMBRE DE 2023</v>
      </c>
      <c r="B6" s="191"/>
      <c r="C6" s="191"/>
      <c r="D6" s="191"/>
      <c r="E6" s="191"/>
      <c r="F6" s="191"/>
    </row>
    <row r="7" spans="1:23" ht="20.25" thickBot="1">
      <c r="A7" s="210" t="s">
        <v>35</v>
      </c>
      <c r="B7" s="211"/>
      <c r="C7" s="211"/>
      <c r="D7" s="211"/>
      <c r="E7" s="211"/>
      <c r="F7" s="212"/>
    </row>
    <row r="8" spans="1:23" s="49" customFormat="1" ht="20.25" thickBot="1">
      <c r="A8" s="16" t="s">
        <v>0</v>
      </c>
      <c r="B8" s="52" t="s">
        <v>9</v>
      </c>
      <c r="C8" s="52" t="s">
        <v>21</v>
      </c>
      <c r="D8" s="53" t="s">
        <v>1</v>
      </c>
      <c r="E8" s="4" t="s">
        <v>4</v>
      </c>
      <c r="F8" s="4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25" thickBot="1">
      <c r="A9" s="104" t="s">
        <v>115</v>
      </c>
      <c r="B9" s="31" t="s">
        <v>114</v>
      </c>
      <c r="C9" s="32">
        <v>41139</v>
      </c>
      <c r="D9" s="121">
        <v>5.0230088495575203</v>
      </c>
      <c r="E9" s="266">
        <v>37</v>
      </c>
      <c r="F9" s="93">
        <f t="shared" ref="F9:F27" si="0">(E9-D9)</f>
        <v>31.97699115044248</v>
      </c>
      <c r="G9" s="63" t="s">
        <v>26</v>
      </c>
      <c r="J9" s="64"/>
      <c r="K9" s="208" t="s">
        <v>29</v>
      </c>
      <c r="L9" s="208"/>
      <c r="M9" s="208"/>
      <c r="N9" s="208"/>
      <c r="O9" s="208"/>
      <c r="P9" s="208"/>
      <c r="Q9" s="208"/>
      <c r="R9" s="208"/>
      <c r="S9" s="208"/>
      <c r="T9" s="64"/>
      <c r="U9" s="64"/>
      <c r="V9" s="64"/>
      <c r="W9" s="64"/>
    </row>
    <row r="10" spans="1:23" ht="20.25" thickBot="1">
      <c r="A10" s="104" t="s">
        <v>113</v>
      </c>
      <c r="B10" s="31" t="s">
        <v>114</v>
      </c>
      <c r="C10" s="32">
        <v>41277</v>
      </c>
      <c r="D10" s="121">
        <v>1.6831858407079636</v>
      </c>
      <c r="E10" s="266">
        <v>41</v>
      </c>
      <c r="F10" s="93">
        <f t="shared" si="0"/>
        <v>39.316814159292036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19.5">
      <c r="A11" s="268" t="s">
        <v>200</v>
      </c>
      <c r="B11" s="31" t="s">
        <v>47</v>
      </c>
      <c r="C11" s="32">
        <v>41137</v>
      </c>
      <c r="D11" s="121">
        <v>6.9185840707964559</v>
      </c>
      <c r="E11" s="18">
        <v>44</v>
      </c>
      <c r="F11" s="93">
        <f t="shared" si="0"/>
        <v>37.081415929203544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-4.1511504424778733</v>
      </c>
      <c r="W11" s="68">
        <f>SUM(Q11:S11)-D11*0.3</f>
        <v>-2.0755752212389367</v>
      </c>
    </row>
    <row r="12" spans="1:23" ht="19.5">
      <c r="A12" s="104" t="s">
        <v>117</v>
      </c>
      <c r="B12" s="31" t="s">
        <v>50</v>
      </c>
      <c r="C12" s="32">
        <v>41174</v>
      </c>
      <c r="D12" s="121">
        <v>7.5955752212389385</v>
      </c>
      <c r="E12" s="18">
        <v>46</v>
      </c>
      <c r="F12" s="93">
        <f t="shared" si="0"/>
        <v>38.404424778761062</v>
      </c>
    </row>
    <row r="13" spans="1:23" ht="19.5">
      <c r="A13" s="104" t="s">
        <v>118</v>
      </c>
      <c r="B13" s="31" t="s">
        <v>46</v>
      </c>
      <c r="C13" s="32">
        <v>40952</v>
      </c>
      <c r="D13" s="121">
        <v>4.2106194690265468</v>
      </c>
      <c r="E13" s="18">
        <v>49</v>
      </c>
      <c r="F13" s="93">
        <f t="shared" si="0"/>
        <v>44.789380530973453</v>
      </c>
    </row>
    <row r="14" spans="1:23" ht="20.25" thickBot="1">
      <c r="A14" s="104" t="s">
        <v>120</v>
      </c>
      <c r="B14" s="31" t="s">
        <v>52</v>
      </c>
      <c r="C14" s="32">
        <v>41592</v>
      </c>
      <c r="D14" s="54">
        <v>11.792920353982296</v>
      </c>
      <c r="E14" s="18">
        <v>50</v>
      </c>
      <c r="F14" s="93">
        <f t="shared" si="0"/>
        <v>38.207079646017704</v>
      </c>
      <c r="J14" s="99"/>
      <c r="K14" s="100"/>
      <c r="L14" s="100"/>
      <c r="M14" s="100"/>
      <c r="N14" s="101"/>
      <c r="O14" s="101"/>
      <c r="P14" s="101"/>
      <c r="Q14" s="101"/>
      <c r="R14" s="101"/>
      <c r="S14" s="101"/>
      <c r="T14" s="102"/>
      <c r="U14" s="100"/>
      <c r="V14" s="101"/>
      <c r="W14" s="100"/>
    </row>
    <row r="15" spans="1:23" ht="20.25" thickBot="1">
      <c r="A15" s="268" t="s">
        <v>201</v>
      </c>
      <c r="B15" s="31" t="s">
        <v>52</v>
      </c>
      <c r="C15" s="32">
        <v>41387</v>
      </c>
      <c r="D15" s="54">
        <v>14.455752212389385</v>
      </c>
      <c r="E15" s="18">
        <v>51</v>
      </c>
      <c r="F15" s="267">
        <f t="shared" si="0"/>
        <v>36.544247787610615</v>
      </c>
      <c r="G15" s="61" t="s">
        <v>17</v>
      </c>
      <c r="J15" s="99"/>
      <c r="K15" s="100"/>
      <c r="L15" s="100"/>
      <c r="M15" s="100"/>
      <c r="N15" s="101"/>
      <c r="O15" s="101"/>
      <c r="P15" s="101"/>
      <c r="Q15" s="101"/>
      <c r="R15" s="101"/>
      <c r="S15" s="101"/>
      <c r="T15" s="102"/>
      <c r="U15" s="100"/>
      <c r="V15" s="101"/>
      <c r="W15" s="100"/>
    </row>
    <row r="16" spans="1:23" ht="19.5">
      <c r="A16" s="104" t="s">
        <v>130</v>
      </c>
      <c r="B16" s="31" t="s">
        <v>46</v>
      </c>
      <c r="C16" s="32">
        <v>40957</v>
      </c>
      <c r="D16" s="54">
        <v>0</v>
      </c>
      <c r="E16" s="18">
        <v>53</v>
      </c>
      <c r="F16" s="93">
        <f t="shared" si="0"/>
        <v>53</v>
      </c>
      <c r="J16" s="99"/>
      <c r="K16" s="100"/>
      <c r="L16" s="100"/>
      <c r="M16" s="100"/>
      <c r="N16" s="101"/>
      <c r="O16" s="101"/>
      <c r="P16" s="101"/>
      <c r="Q16" s="101"/>
      <c r="R16" s="101"/>
      <c r="S16" s="101"/>
      <c r="T16" s="102"/>
      <c r="U16" s="100"/>
      <c r="V16" s="101"/>
      <c r="W16" s="100"/>
    </row>
    <row r="17" spans="1:23" ht="19.5">
      <c r="A17" s="104" t="s">
        <v>122</v>
      </c>
      <c r="B17" s="31" t="s">
        <v>46</v>
      </c>
      <c r="C17" s="32">
        <v>40971</v>
      </c>
      <c r="D17" s="54">
        <v>0</v>
      </c>
      <c r="E17" s="18">
        <v>54</v>
      </c>
      <c r="F17" s="93">
        <f t="shared" si="0"/>
        <v>54</v>
      </c>
      <c r="J17" s="99"/>
      <c r="K17" s="100"/>
      <c r="L17" s="100"/>
      <c r="M17" s="100"/>
      <c r="N17" s="101"/>
      <c r="O17" s="101"/>
      <c r="P17" s="101"/>
      <c r="Q17" s="101"/>
      <c r="R17" s="101"/>
      <c r="S17" s="101"/>
      <c r="T17" s="102"/>
      <c r="U17" s="100"/>
      <c r="V17" s="101"/>
      <c r="W17" s="100"/>
    </row>
    <row r="18" spans="1:23" ht="19.5">
      <c r="A18" s="104" t="s">
        <v>123</v>
      </c>
      <c r="B18" s="31" t="s">
        <v>86</v>
      </c>
      <c r="C18" s="32">
        <v>40969</v>
      </c>
      <c r="D18" s="54">
        <v>12</v>
      </c>
      <c r="E18" s="18">
        <v>54</v>
      </c>
      <c r="F18" s="93">
        <f t="shared" si="0"/>
        <v>42</v>
      </c>
      <c r="J18" s="99"/>
      <c r="K18" s="100"/>
      <c r="L18" s="100"/>
      <c r="M18" s="100"/>
      <c r="N18" s="101"/>
      <c r="O18" s="101"/>
      <c r="P18" s="101"/>
      <c r="Q18" s="101"/>
      <c r="R18" s="101"/>
      <c r="S18" s="101"/>
      <c r="T18" s="102"/>
      <c r="U18" s="100"/>
      <c r="V18" s="101"/>
      <c r="W18" s="100"/>
    </row>
    <row r="19" spans="1:23" ht="19.5">
      <c r="A19" s="104" t="s">
        <v>126</v>
      </c>
      <c r="B19" s="31" t="s">
        <v>114</v>
      </c>
      <c r="C19" s="32">
        <v>41569</v>
      </c>
      <c r="D19" s="54">
        <v>18.427433628318582</v>
      </c>
      <c r="E19" s="18">
        <v>58</v>
      </c>
      <c r="F19" s="93">
        <f t="shared" si="0"/>
        <v>39.572566371681418</v>
      </c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02"/>
      <c r="U19" s="100"/>
      <c r="V19" s="101"/>
      <c r="W19" s="100"/>
    </row>
    <row r="20" spans="1:23" ht="19.5">
      <c r="A20" s="104" t="s">
        <v>124</v>
      </c>
      <c r="B20" s="31" t="s">
        <v>125</v>
      </c>
      <c r="C20" s="32">
        <v>41387</v>
      </c>
      <c r="D20" s="54">
        <v>0</v>
      </c>
      <c r="E20" s="18">
        <v>60</v>
      </c>
      <c r="F20" s="93">
        <f t="shared" si="0"/>
        <v>60</v>
      </c>
      <c r="J20" s="99"/>
      <c r="K20" s="100"/>
      <c r="L20" s="100"/>
      <c r="M20" s="100"/>
      <c r="N20" s="101"/>
      <c r="O20" s="101"/>
      <c r="P20" s="101"/>
      <c r="Q20" s="101"/>
      <c r="R20" s="101"/>
      <c r="S20" s="101"/>
      <c r="T20" s="102"/>
      <c r="U20" s="100"/>
      <c r="V20" s="101"/>
      <c r="W20" s="100"/>
    </row>
    <row r="21" spans="1:23" ht="19.5">
      <c r="A21" s="104" t="s">
        <v>121</v>
      </c>
      <c r="B21" s="31" t="s">
        <v>50</v>
      </c>
      <c r="C21" s="32">
        <v>41428</v>
      </c>
      <c r="D21" s="54">
        <v>18.653097345132743</v>
      </c>
      <c r="E21" s="18">
        <v>61</v>
      </c>
      <c r="F21" s="93">
        <f t="shared" si="0"/>
        <v>42.346902654867257</v>
      </c>
      <c r="J21" s="99"/>
      <c r="K21" s="100"/>
      <c r="L21" s="100"/>
      <c r="M21" s="100"/>
      <c r="N21" s="101"/>
      <c r="O21" s="101"/>
      <c r="P21" s="101"/>
      <c r="Q21" s="101"/>
      <c r="R21" s="101"/>
      <c r="S21" s="101"/>
      <c r="T21" s="102"/>
      <c r="U21" s="100"/>
      <c r="V21" s="101"/>
      <c r="W21" s="100"/>
    </row>
    <row r="22" spans="1:23" ht="19.5">
      <c r="A22" s="104" t="s">
        <v>129</v>
      </c>
      <c r="B22" s="31" t="s">
        <v>61</v>
      </c>
      <c r="C22" s="32">
        <v>41498</v>
      </c>
      <c r="D22" s="54">
        <v>0</v>
      </c>
      <c r="E22" s="18">
        <v>61</v>
      </c>
      <c r="F22" s="93">
        <f t="shared" si="0"/>
        <v>61</v>
      </c>
      <c r="J22" s="99"/>
      <c r="K22" s="100"/>
      <c r="L22" s="100"/>
      <c r="M22" s="100"/>
      <c r="N22" s="101"/>
      <c r="O22" s="101"/>
      <c r="P22" s="101"/>
      <c r="Q22" s="101"/>
      <c r="R22" s="101"/>
      <c r="S22" s="101"/>
      <c r="T22" s="102"/>
      <c r="U22" s="100"/>
      <c r="V22" s="101"/>
      <c r="W22" s="100"/>
    </row>
    <row r="23" spans="1:23" ht="19.5">
      <c r="A23" s="104" t="s">
        <v>127</v>
      </c>
      <c r="B23" s="31" t="s">
        <v>58</v>
      </c>
      <c r="C23" s="32">
        <v>40954</v>
      </c>
      <c r="D23" s="54">
        <v>19.871681415929203</v>
      </c>
      <c r="E23" s="18">
        <v>69</v>
      </c>
      <c r="F23" s="93">
        <f t="shared" si="0"/>
        <v>49.128318584070797</v>
      </c>
      <c r="J23" s="99"/>
      <c r="K23" s="100"/>
      <c r="L23" s="100"/>
      <c r="M23" s="100"/>
      <c r="N23" s="101"/>
      <c r="O23" s="101"/>
      <c r="P23" s="101"/>
      <c r="Q23" s="101"/>
      <c r="R23" s="101"/>
      <c r="S23" s="101"/>
      <c r="T23" s="102"/>
      <c r="U23" s="100"/>
      <c r="V23" s="101"/>
      <c r="W23" s="100"/>
    </row>
    <row r="24" spans="1:23" ht="19.5">
      <c r="A24" s="104" t="s">
        <v>128</v>
      </c>
      <c r="B24" s="31" t="s">
        <v>88</v>
      </c>
      <c r="C24" s="32">
        <v>41194</v>
      </c>
      <c r="D24" s="54">
        <v>0</v>
      </c>
      <c r="E24" s="18">
        <v>75</v>
      </c>
      <c r="F24" s="93">
        <f t="shared" si="0"/>
        <v>75</v>
      </c>
      <c r="J24" s="99"/>
      <c r="K24" s="100"/>
      <c r="L24" s="100"/>
      <c r="M24" s="100"/>
      <c r="N24" s="101"/>
      <c r="O24" s="101"/>
      <c r="P24" s="101"/>
      <c r="Q24" s="101"/>
      <c r="R24" s="101"/>
      <c r="S24" s="101"/>
      <c r="T24" s="102"/>
      <c r="U24" s="100"/>
      <c r="V24" s="101"/>
      <c r="W24" s="100"/>
    </row>
    <row r="25" spans="1:23" ht="19.5">
      <c r="A25" s="104" t="s">
        <v>131</v>
      </c>
      <c r="B25" s="31" t="s">
        <v>61</v>
      </c>
      <c r="C25" s="32">
        <v>41620</v>
      </c>
      <c r="D25" s="54">
        <v>0</v>
      </c>
      <c r="E25" s="18">
        <v>75</v>
      </c>
      <c r="F25" s="93">
        <f t="shared" si="0"/>
        <v>75</v>
      </c>
      <c r="J25" s="99"/>
      <c r="K25" s="100"/>
      <c r="L25" s="100"/>
      <c r="M25" s="100"/>
      <c r="N25" s="101"/>
      <c r="O25" s="101"/>
      <c r="P25" s="101"/>
      <c r="Q25" s="101"/>
      <c r="R25" s="101"/>
      <c r="S25" s="101"/>
      <c r="T25" s="102"/>
      <c r="U25" s="100"/>
      <c r="V25" s="101"/>
      <c r="W25" s="100"/>
    </row>
    <row r="26" spans="1:23" ht="19.5">
      <c r="A26" s="104" t="s">
        <v>132</v>
      </c>
      <c r="B26" s="31" t="s">
        <v>61</v>
      </c>
      <c r="C26" s="32">
        <v>41620</v>
      </c>
      <c r="D26" s="54">
        <v>0</v>
      </c>
      <c r="E26" s="18">
        <v>76</v>
      </c>
      <c r="F26" s="93">
        <f t="shared" si="0"/>
        <v>76</v>
      </c>
      <c r="J26" s="99"/>
      <c r="K26" s="100"/>
      <c r="L26" s="100"/>
      <c r="M26" s="100"/>
      <c r="N26" s="101"/>
      <c r="O26" s="101"/>
      <c r="P26" s="101"/>
      <c r="Q26" s="101"/>
      <c r="R26" s="101"/>
      <c r="S26" s="101"/>
      <c r="T26" s="102"/>
      <c r="U26" s="100"/>
      <c r="V26" s="101"/>
      <c r="W26" s="100"/>
    </row>
    <row r="27" spans="1:23" ht="20.25" thickBot="1">
      <c r="A27" s="108" t="s">
        <v>133</v>
      </c>
      <c r="B27" s="106" t="s">
        <v>71</v>
      </c>
      <c r="C27" s="109">
        <v>41351</v>
      </c>
      <c r="D27" s="110">
        <v>0</v>
      </c>
      <c r="E27" s="107">
        <v>78</v>
      </c>
      <c r="F27" s="111">
        <f t="shared" si="0"/>
        <v>78</v>
      </c>
      <c r="J27" s="99"/>
      <c r="K27" s="100"/>
      <c r="L27" s="100"/>
      <c r="M27" s="100"/>
      <c r="N27" s="101"/>
      <c r="O27" s="101"/>
      <c r="P27" s="101"/>
      <c r="Q27" s="101"/>
      <c r="R27" s="101"/>
      <c r="S27" s="101"/>
      <c r="T27" s="102"/>
      <c r="U27" s="100"/>
      <c r="V27" s="101"/>
      <c r="W27" s="100"/>
    </row>
    <row r="28" spans="1:23" ht="19.5" thickBot="1">
      <c r="B28" s="1"/>
      <c r="C28" s="1"/>
      <c r="D28" s="1"/>
      <c r="E28" s="1"/>
      <c r="F28" s="1"/>
      <c r="G28" s="1"/>
      <c r="H28" s="1"/>
    </row>
    <row r="29" spans="1:23" ht="20.25" thickBot="1">
      <c r="A29" s="188" t="s">
        <v>36</v>
      </c>
      <c r="B29" s="189"/>
      <c r="C29" s="189"/>
      <c r="D29" s="189"/>
      <c r="E29" s="189"/>
      <c r="F29" s="190"/>
      <c r="J29"/>
    </row>
    <row r="30" spans="1:23" ht="20.25" thickBot="1">
      <c r="A30" s="16" t="s">
        <v>0</v>
      </c>
      <c r="B30" s="52" t="s">
        <v>9</v>
      </c>
      <c r="C30" s="52" t="s">
        <v>21</v>
      </c>
      <c r="D30" s="53" t="s">
        <v>1</v>
      </c>
      <c r="E30" s="4" t="s">
        <v>4</v>
      </c>
      <c r="F30" s="4" t="s">
        <v>5</v>
      </c>
      <c r="J30"/>
    </row>
    <row r="31" spans="1:23" ht="20.25" thickBot="1">
      <c r="A31" s="104" t="s">
        <v>140</v>
      </c>
      <c r="B31" s="31" t="s">
        <v>86</v>
      </c>
      <c r="C31" s="32">
        <v>41016</v>
      </c>
      <c r="D31" s="121">
        <v>4.6814159292035384</v>
      </c>
      <c r="E31" s="266">
        <v>43</v>
      </c>
      <c r="F31" s="93">
        <f>(E31-D31)</f>
        <v>38.318584070796462</v>
      </c>
      <c r="G31" s="61" t="s">
        <v>26</v>
      </c>
      <c r="J31"/>
    </row>
    <row r="32" spans="1:23" ht="20.25" thickBot="1">
      <c r="A32" s="104" t="s">
        <v>137</v>
      </c>
      <c r="B32" s="31" t="s">
        <v>86</v>
      </c>
      <c r="C32" s="32">
        <v>41461</v>
      </c>
      <c r="D32" s="54">
        <v>14.097345132743364</v>
      </c>
      <c r="E32" s="266">
        <v>49</v>
      </c>
      <c r="F32" s="93">
        <f>(E32-D32)</f>
        <v>34.902654867256636</v>
      </c>
      <c r="G32" s="61" t="s">
        <v>27</v>
      </c>
      <c r="J32"/>
    </row>
    <row r="33" spans="1:10" ht="19.5">
      <c r="A33" s="104" t="s">
        <v>134</v>
      </c>
      <c r="B33" s="31" t="s">
        <v>46</v>
      </c>
      <c r="C33" s="32">
        <v>40917</v>
      </c>
      <c r="D33" s="54">
        <v>10.876106194690266</v>
      </c>
      <c r="E33" s="18">
        <v>51</v>
      </c>
      <c r="F33" s="93">
        <f>(E33-D33)</f>
        <v>40.123893805309734</v>
      </c>
    </row>
    <row r="34" spans="1:10" ht="20.25" thickBot="1">
      <c r="A34" s="104" t="s">
        <v>135</v>
      </c>
      <c r="B34" s="31" t="s">
        <v>46</v>
      </c>
      <c r="C34" s="32">
        <v>41086</v>
      </c>
      <c r="D34" s="54">
        <v>0</v>
      </c>
      <c r="E34" s="18">
        <v>53</v>
      </c>
      <c r="F34" s="93">
        <f>(E34-D34)</f>
        <v>53</v>
      </c>
      <c r="J34"/>
    </row>
    <row r="35" spans="1:10" ht="20.25" thickBot="1">
      <c r="A35" s="104" t="s">
        <v>139</v>
      </c>
      <c r="B35" s="31" t="s">
        <v>55</v>
      </c>
      <c r="C35" s="32">
        <v>40926</v>
      </c>
      <c r="D35" s="54">
        <v>20.985840707964599</v>
      </c>
      <c r="E35" s="18">
        <v>55</v>
      </c>
      <c r="F35" s="93">
        <f>(E35-D35)</f>
        <v>34.014159292035401</v>
      </c>
      <c r="G35" s="61" t="s">
        <v>17</v>
      </c>
      <c r="J35"/>
    </row>
    <row r="36" spans="1:10" ht="19.5">
      <c r="A36" s="104" t="s">
        <v>136</v>
      </c>
      <c r="B36" s="31" t="s">
        <v>55</v>
      </c>
      <c r="C36" s="32">
        <v>41055</v>
      </c>
      <c r="D36" s="54">
        <v>20.638938053097348</v>
      </c>
      <c r="E36" s="18">
        <v>61</v>
      </c>
      <c r="F36" s="93">
        <f>(E36-D36)</f>
        <v>40.361061946902652</v>
      </c>
      <c r="G36" s="1"/>
      <c r="H36" s="1"/>
    </row>
    <row r="37" spans="1:10" ht="19.5">
      <c r="A37" s="104" t="s">
        <v>141</v>
      </c>
      <c r="B37" s="31" t="s">
        <v>142</v>
      </c>
      <c r="C37" s="32">
        <v>40998</v>
      </c>
      <c r="D37" s="54">
        <v>0</v>
      </c>
      <c r="E37" s="18">
        <v>63</v>
      </c>
      <c r="F37" s="93">
        <f>(E37-D37)</f>
        <v>63</v>
      </c>
    </row>
    <row r="38" spans="1:10" ht="20.25" thickBot="1">
      <c r="A38" s="108" t="s">
        <v>138</v>
      </c>
      <c r="B38" s="106" t="s">
        <v>55</v>
      </c>
      <c r="C38" s="109">
        <v>41423</v>
      </c>
      <c r="D38" s="110">
        <v>23.761061946902657</v>
      </c>
      <c r="E38" s="107">
        <v>79</v>
      </c>
      <c r="F38" s="111">
        <f>(E38-D38)</f>
        <v>55.238938053097343</v>
      </c>
    </row>
    <row r="39" spans="1:10">
      <c r="F39" s="1"/>
    </row>
    <row r="40" spans="1:10">
      <c r="F40" s="1"/>
    </row>
    <row r="41" spans="1:10">
      <c r="F41" s="1"/>
    </row>
    <row r="42" spans="1:10">
      <c r="F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</sheetData>
  <sortState xmlns:xlrd2="http://schemas.microsoft.com/office/spreadsheetml/2017/richdata2" ref="A31:F38">
    <sortCondition ref="E31:E38"/>
  </sortState>
  <mergeCells count="9">
    <mergeCell ref="K9:S9"/>
    <mergeCell ref="A29:F29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8" ht="30.75">
      <c r="A1" s="195" t="str">
        <f>JUV!A1</f>
        <v>COSTA ESMERALDA</v>
      </c>
      <c r="B1" s="195"/>
      <c r="C1" s="195"/>
      <c r="D1" s="195"/>
      <c r="E1" s="195"/>
      <c r="F1" s="195"/>
    </row>
    <row r="2" spans="1:8" ht="23.25">
      <c r="A2" s="200" t="str">
        <f>JUV!A2</f>
        <v>GOLF &amp; LINKS</v>
      </c>
      <c r="B2" s="200"/>
      <c r="C2" s="200"/>
      <c r="D2" s="200"/>
      <c r="E2" s="200"/>
      <c r="F2" s="200"/>
    </row>
    <row r="3" spans="1:8" ht="19.5">
      <c r="A3" s="196" t="s">
        <v>7</v>
      </c>
      <c r="B3" s="196"/>
      <c r="C3" s="196"/>
      <c r="D3" s="196"/>
      <c r="E3" s="196"/>
      <c r="F3" s="196"/>
    </row>
    <row r="4" spans="1:8" ht="26.25">
      <c r="A4" s="197" t="str">
        <f>ALBATROS!A4</f>
        <v>9° FECHA DEL RANKING</v>
      </c>
      <c r="B4" s="197"/>
      <c r="C4" s="197"/>
      <c r="D4" s="197"/>
      <c r="E4" s="197"/>
      <c r="F4" s="197"/>
    </row>
    <row r="5" spans="1:8" ht="19.5">
      <c r="A5" s="198" t="s">
        <v>14</v>
      </c>
      <c r="B5" s="198"/>
      <c r="C5" s="198"/>
      <c r="D5" s="198"/>
      <c r="E5" s="198"/>
      <c r="F5" s="198"/>
    </row>
    <row r="6" spans="1:8" ht="19.5">
      <c r="A6" s="191" t="str">
        <f>JUV!A6</f>
        <v>DOMINGO 24 DE SEPTIEMBRE DE 2023</v>
      </c>
      <c r="B6" s="191"/>
      <c r="C6" s="191"/>
      <c r="D6" s="191"/>
      <c r="E6" s="191"/>
      <c r="F6" s="191"/>
    </row>
    <row r="7" spans="1:8" ht="20.25" thickBot="1">
      <c r="A7" s="7"/>
      <c r="B7" s="7"/>
      <c r="C7" s="7"/>
      <c r="D7" s="7"/>
      <c r="E7" s="7"/>
      <c r="F7" s="7"/>
    </row>
    <row r="8" spans="1:8" ht="20.25" thickBot="1">
      <c r="A8" s="205" t="s">
        <v>38</v>
      </c>
      <c r="B8" s="206"/>
      <c r="C8" s="206"/>
      <c r="D8" s="206"/>
      <c r="E8" s="206"/>
      <c r="F8" s="207"/>
      <c r="G8" s="72"/>
    </row>
    <row r="9" spans="1:8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8" ht="20.25" thickBot="1">
      <c r="A10" s="104" t="s">
        <v>143</v>
      </c>
      <c r="B10" s="31" t="s">
        <v>46</v>
      </c>
      <c r="C10" s="32">
        <v>41730</v>
      </c>
      <c r="D10" s="121">
        <v>1.6331858407079665</v>
      </c>
      <c r="E10" s="266">
        <v>38</v>
      </c>
      <c r="F10" s="93">
        <f>(E10-D10)</f>
        <v>36.366814159292034</v>
      </c>
      <c r="G10" s="63" t="s">
        <v>26</v>
      </c>
      <c r="H10" s="22"/>
    </row>
    <row r="11" spans="1:8" ht="20.25" thickBot="1">
      <c r="A11" s="104" t="s">
        <v>144</v>
      </c>
      <c r="B11" s="31" t="s">
        <v>52</v>
      </c>
      <c r="C11" s="32">
        <v>41775</v>
      </c>
      <c r="D11" s="121">
        <v>9.0606194690265482</v>
      </c>
      <c r="E11" s="266">
        <v>39</v>
      </c>
      <c r="F11" s="93">
        <f>(E11-D11)</f>
        <v>29.939380530973452</v>
      </c>
      <c r="G11" s="63" t="s">
        <v>27</v>
      </c>
      <c r="H11" s="22"/>
    </row>
    <row r="12" spans="1:8" ht="19.5">
      <c r="A12" s="104" t="s">
        <v>156</v>
      </c>
      <c r="B12" s="31" t="s">
        <v>50</v>
      </c>
      <c r="C12" s="32">
        <v>42154</v>
      </c>
      <c r="D12" s="121">
        <v>0</v>
      </c>
      <c r="E12" s="18">
        <v>44</v>
      </c>
      <c r="F12" s="93">
        <f>(E12-D12)</f>
        <v>44</v>
      </c>
      <c r="H12" s="22"/>
    </row>
    <row r="13" spans="1:8" ht="19.5">
      <c r="A13" s="104" t="s">
        <v>159</v>
      </c>
      <c r="B13" s="31" t="s">
        <v>86</v>
      </c>
      <c r="C13" s="32">
        <v>41754</v>
      </c>
      <c r="D13" s="121">
        <v>0</v>
      </c>
      <c r="E13" s="18">
        <v>46</v>
      </c>
      <c r="F13" s="93">
        <f>(E13-D13)</f>
        <v>46</v>
      </c>
      <c r="G13" s="59"/>
      <c r="H13" s="22"/>
    </row>
    <row r="14" spans="1:8" ht="19.5">
      <c r="A14" s="104" t="s">
        <v>145</v>
      </c>
      <c r="B14" s="31" t="s">
        <v>146</v>
      </c>
      <c r="C14" s="32">
        <v>42587</v>
      </c>
      <c r="D14" s="121">
        <v>5.8292035398230126</v>
      </c>
      <c r="E14" s="18">
        <v>49</v>
      </c>
      <c r="F14" s="93">
        <f>(E14-D14)</f>
        <v>43.170796460176987</v>
      </c>
      <c r="G14" s="59"/>
      <c r="H14" s="22"/>
    </row>
    <row r="15" spans="1:8" ht="20.25" thickBot="1">
      <c r="A15" s="104" t="s">
        <v>148</v>
      </c>
      <c r="B15" s="31" t="s">
        <v>50</v>
      </c>
      <c r="C15" s="32">
        <v>42256</v>
      </c>
      <c r="D15" s="121">
        <v>0</v>
      </c>
      <c r="E15" s="18">
        <v>49</v>
      </c>
      <c r="F15" s="93">
        <f>(E15-D15)</f>
        <v>49</v>
      </c>
      <c r="G15" s="59"/>
      <c r="H15" s="22"/>
    </row>
    <row r="16" spans="1:8" ht="20.25" thickBot="1">
      <c r="A16" s="104" t="s">
        <v>203</v>
      </c>
      <c r="B16" s="31" t="s">
        <v>50</v>
      </c>
      <c r="C16" s="32">
        <v>41808</v>
      </c>
      <c r="D16" s="121">
        <v>14.558849557522123</v>
      </c>
      <c r="E16" s="18">
        <v>50</v>
      </c>
      <c r="F16" s="267">
        <f>(E16-D16)</f>
        <v>35.441150442477877</v>
      </c>
      <c r="G16" s="61" t="s">
        <v>17</v>
      </c>
      <c r="H16" s="22"/>
    </row>
    <row r="17" spans="1:8" ht="19.5">
      <c r="A17" s="104" t="s">
        <v>160</v>
      </c>
      <c r="B17" s="31" t="s">
        <v>58</v>
      </c>
      <c r="C17" s="32">
        <v>42038</v>
      </c>
      <c r="D17" s="121">
        <v>0</v>
      </c>
      <c r="E17" s="18">
        <v>52</v>
      </c>
      <c r="F17" s="93">
        <f>(E17-D17)</f>
        <v>52</v>
      </c>
      <c r="H17" s="22"/>
    </row>
    <row r="18" spans="1:8" ht="19.5">
      <c r="A18" s="104" t="s">
        <v>149</v>
      </c>
      <c r="B18" s="31" t="s">
        <v>46</v>
      </c>
      <c r="C18" s="32">
        <v>41954</v>
      </c>
      <c r="D18" s="121">
        <v>0</v>
      </c>
      <c r="E18" s="18">
        <v>53</v>
      </c>
      <c r="F18" s="93">
        <f>(E18-D18)</f>
        <v>53</v>
      </c>
      <c r="G18" s="59"/>
      <c r="H18" s="22"/>
    </row>
    <row r="19" spans="1:8" ht="19.5">
      <c r="A19" s="268" t="s">
        <v>204</v>
      </c>
      <c r="B19" s="31" t="s">
        <v>50</v>
      </c>
      <c r="C19" s="32">
        <v>42060</v>
      </c>
      <c r="D19" s="121">
        <v>19.044247787610615</v>
      </c>
      <c r="E19" s="18">
        <v>54</v>
      </c>
      <c r="F19" s="93">
        <f>(E19-D19)</f>
        <v>34.955752212389385</v>
      </c>
      <c r="G19" s="59"/>
      <c r="H19" s="22"/>
    </row>
    <row r="20" spans="1:8" ht="19.5">
      <c r="A20" s="104" t="s">
        <v>147</v>
      </c>
      <c r="B20" s="31" t="s">
        <v>61</v>
      </c>
      <c r="C20" s="32">
        <v>41881</v>
      </c>
      <c r="D20" s="121">
        <v>4.8646017699115021</v>
      </c>
      <c r="E20" s="18">
        <v>56</v>
      </c>
      <c r="F20" s="93">
        <f>(E20-D20)</f>
        <v>51.135398230088498</v>
      </c>
      <c r="G20" s="59"/>
      <c r="H20" s="22"/>
    </row>
    <row r="21" spans="1:8" ht="19.5">
      <c r="A21" s="104" t="s">
        <v>155</v>
      </c>
      <c r="B21" s="31" t="s">
        <v>114</v>
      </c>
      <c r="C21" s="32">
        <v>42138</v>
      </c>
      <c r="D21" s="121">
        <v>19.044247787610615</v>
      </c>
      <c r="E21" s="18">
        <v>58</v>
      </c>
      <c r="F21" s="93">
        <f>(E21-D21)</f>
        <v>38.955752212389385</v>
      </c>
      <c r="G21" s="59"/>
      <c r="H21" s="22"/>
    </row>
    <row r="22" spans="1:8" ht="19.5">
      <c r="A22" s="104" t="s">
        <v>157</v>
      </c>
      <c r="B22" s="31" t="s">
        <v>86</v>
      </c>
      <c r="C22" s="32">
        <v>42216</v>
      </c>
      <c r="D22" s="121">
        <v>0</v>
      </c>
      <c r="E22" s="18">
        <v>58</v>
      </c>
      <c r="F22" s="93">
        <f>(E22-D22)</f>
        <v>58</v>
      </c>
      <c r="G22" s="59"/>
      <c r="H22" s="22"/>
    </row>
    <row r="23" spans="1:8" ht="19.5">
      <c r="A23" s="104" t="s">
        <v>150</v>
      </c>
      <c r="B23" s="31" t="s">
        <v>46</v>
      </c>
      <c r="C23" s="32">
        <v>42121</v>
      </c>
      <c r="D23" s="121">
        <v>0</v>
      </c>
      <c r="E23" s="18">
        <v>59</v>
      </c>
      <c r="F23" s="93">
        <f>(E23-D23)</f>
        <v>59</v>
      </c>
      <c r="G23" s="59"/>
      <c r="H23" s="22"/>
    </row>
    <row r="24" spans="1:8" ht="19.5">
      <c r="A24" s="104" t="s">
        <v>154</v>
      </c>
      <c r="B24" s="31" t="s">
        <v>46</v>
      </c>
      <c r="C24" s="32">
        <v>42667</v>
      </c>
      <c r="D24" s="121">
        <v>0</v>
      </c>
      <c r="E24" s="18">
        <v>61</v>
      </c>
      <c r="F24" s="93">
        <f>(E24-D24)</f>
        <v>61</v>
      </c>
      <c r="G24" s="59"/>
      <c r="H24" s="22"/>
    </row>
    <row r="25" spans="1:8" ht="19.5">
      <c r="A25" s="104" t="s">
        <v>158</v>
      </c>
      <c r="B25" s="31" t="s">
        <v>52</v>
      </c>
      <c r="C25" s="32">
        <v>42696</v>
      </c>
      <c r="D25" s="121">
        <v>0</v>
      </c>
      <c r="E25" s="18">
        <v>63</v>
      </c>
      <c r="F25" s="93">
        <f>(E25-D25)</f>
        <v>63</v>
      </c>
      <c r="G25" s="59"/>
      <c r="H25" s="22"/>
    </row>
    <row r="26" spans="1:8" ht="19.5">
      <c r="A26" s="104" t="s">
        <v>152</v>
      </c>
      <c r="B26" s="31" t="s">
        <v>55</v>
      </c>
      <c r="C26" s="32">
        <v>42271</v>
      </c>
      <c r="D26" s="121">
        <v>0</v>
      </c>
      <c r="E26" s="18">
        <v>65</v>
      </c>
      <c r="F26" s="93">
        <f>(E26-D26)</f>
        <v>65</v>
      </c>
      <c r="G26" s="59"/>
      <c r="H26" s="22"/>
    </row>
    <row r="27" spans="1:8" ht="19.5">
      <c r="A27" s="104" t="s">
        <v>162</v>
      </c>
      <c r="B27" s="31" t="s">
        <v>46</v>
      </c>
      <c r="C27" s="32">
        <v>42584</v>
      </c>
      <c r="D27" s="121">
        <v>0</v>
      </c>
      <c r="E27" s="18">
        <v>86</v>
      </c>
      <c r="F27" s="93">
        <f>(E27-D27)</f>
        <v>86</v>
      </c>
      <c r="G27" s="59"/>
      <c r="H27" s="22"/>
    </row>
    <row r="28" spans="1:8" ht="20.25" thickBot="1">
      <c r="A28" s="280" t="s">
        <v>161</v>
      </c>
      <c r="B28" s="106" t="s">
        <v>88</v>
      </c>
      <c r="C28" s="109">
        <v>42386</v>
      </c>
      <c r="D28" s="271">
        <v>0</v>
      </c>
      <c r="E28" s="276" t="s">
        <v>10</v>
      </c>
      <c r="F28" s="111" t="s">
        <v>10</v>
      </c>
      <c r="G28" s="59"/>
      <c r="H28" s="22"/>
    </row>
    <row r="29" spans="1:8" ht="19.5" thickBot="1">
      <c r="B29" s="1"/>
      <c r="C29" s="1"/>
      <c r="D29" s="1"/>
      <c r="E29" s="1"/>
      <c r="F29" s="1"/>
    </row>
    <row r="30" spans="1:8" ht="20.25" thickBot="1">
      <c r="A30" s="213" t="s">
        <v>37</v>
      </c>
      <c r="B30" s="214"/>
      <c r="C30" s="214"/>
      <c r="D30" s="214"/>
      <c r="E30" s="214"/>
      <c r="F30" s="215"/>
      <c r="G30" s="72"/>
    </row>
    <row r="31" spans="1:8" ht="20.25" thickBot="1">
      <c r="A31" s="73" t="s">
        <v>0</v>
      </c>
      <c r="B31" s="74" t="s">
        <v>9</v>
      </c>
      <c r="C31" s="74" t="s">
        <v>21</v>
      </c>
      <c r="D31" s="75" t="s">
        <v>1</v>
      </c>
      <c r="E31" s="76" t="s">
        <v>4</v>
      </c>
      <c r="F31" s="76" t="s">
        <v>5</v>
      </c>
      <c r="G31" s="72"/>
    </row>
    <row r="32" spans="1:8" ht="20.25" thickBot="1">
      <c r="A32" s="104" t="s">
        <v>163</v>
      </c>
      <c r="B32" s="31" t="s">
        <v>58</v>
      </c>
      <c r="C32" s="32">
        <v>41885</v>
      </c>
      <c r="D32" s="54">
        <v>8</v>
      </c>
      <c r="E32" s="266">
        <v>59</v>
      </c>
      <c r="F32" s="93">
        <f>(E32-D32)</f>
        <v>51</v>
      </c>
      <c r="G32" s="78" t="s">
        <v>26</v>
      </c>
    </row>
    <row r="33" spans="1:7" ht="20.25" thickBot="1">
      <c r="A33" s="104" t="s">
        <v>166</v>
      </c>
      <c r="B33" s="31" t="s">
        <v>50</v>
      </c>
      <c r="C33" s="32">
        <v>42866</v>
      </c>
      <c r="D33" s="54">
        <v>0</v>
      </c>
      <c r="E33" s="266">
        <v>60</v>
      </c>
      <c r="F33" s="93">
        <f>(E33-D33)</f>
        <v>60</v>
      </c>
      <c r="G33" s="63" t="s">
        <v>27</v>
      </c>
    </row>
    <row r="34" spans="1:7" ht="20.25" thickBot="1">
      <c r="A34" s="104" t="s">
        <v>165</v>
      </c>
      <c r="B34" s="31" t="s">
        <v>46</v>
      </c>
      <c r="C34" s="32">
        <v>41649</v>
      </c>
      <c r="D34" s="54">
        <v>0</v>
      </c>
      <c r="E34" s="18">
        <v>66</v>
      </c>
      <c r="F34" s="93">
        <f>(E34-D34)</f>
        <v>66</v>
      </c>
    </row>
    <row r="35" spans="1:7" ht="20.25" thickBot="1">
      <c r="A35" s="108" t="s">
        <v>164</v>
      </c>
      <c r="B35" s="106" t="s">
        <v>55</v>
      </c>
      <c r="C35" s="109">
        <v>41712</v>
      </c>
      <c r="D35" s="110">
        <v>17</v>
      </c>
      <c r="E35" s="107">
        <v>68</v>
      </c>
      <c r="F35" s="111">
        <f>(E35-D35)</f>
        <v>51</v>
      </c>
      <c r="G35" s="78" t="s">
        <v>17</v>
      </c>
    </row>
  </sheetData>
  <sortState xmlns:xlrd2="http://schemas.microsoft.com/office/spreadsheetml/2017/richdata2" ref="A32:F35">
    <sortCondition ref="E32:E35"/>
  </sortState>
  <mergeCells count="8">
    <mergeCell ref="A6:F6"/>
    <mergeCell ref="A8:F8"/>
    <mergeCell ref="A30:F30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31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195" t="str">
        <f>JUV!A1</f>
        <v>COSTA ESMERALDA</v>
      </c>
      <c r="B1" s="195"/>
      <c r="C1" s="195"/>
      <c r="D1" s="195"/>
      <c r="E1" s="195"/>
      <c r="F1" s="195"/>
    </row>
    <row r="2" spans="1:16" ht="23.25">
      <c r="A2" s="200" t="str">
        <f>JUV!A2</f>
        <v>GOLF &amp; LINKS</v>
      </c>
      <c r="B2" s="200"/>
      <c r="C2" s="200"/>
      <c r="D2" s="200"/>
      <c r="E2" s="200"/>
      <c r="F2" s="200"/>
    </row>
    <row r="3" spans="1:16" ht="19.5">
      <c r="A3" s="196" t="s">
        <v>7</v>
      </c>
      <c r="B3" s="196"/>
      <c r="C3" s="196"/>
      <c r="D3" s="196"/>
      <c r="E3" s="196"/>
      <c r="F3" s="196"/>
    </row>
    <row r="4" spans="1:16" ht="26.25">
      <c r="A4" s="197" t="str">
        <f>ALBATROS!A4</f>
        <v>9° FECHA DEL RANKING</v>
      </c>
      <c r="B4" s="197"/>
      <c r="C4" s="197"/>
      <c r="D4" s="197"/>
      <c r="E4" s="197"/>
      <c r="F4" s="197"/>
    </row>
    <row r="5" spans="1:16" ht="19.5">
      <c r="A5" s="198" t="s">
        <v>14</v>
      </c>
      <c r="B5" s="198"/>
      <c r="C5" s="198"/>
      <c r="D5" s="198"/>
      <c r="E5" s="198"/>
      <c r="F5" s="198"/>
    </row>
    <row r="6" spans="1:16" ht="19.5">
      <c r="A6" s="191" t="str">
        <f>JUV!A6</f>
        <v>DOMINGO 24 DE SEPTIEMBRE DE 2023</v>
      </c>
      <c r="B6" s="191"/>
      <c r="C6" s="191"/>
      <c r="D6" s="191"/>
      <c r="E6" s="191"/>
      <c r="F6" s="19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0" t="s">
        <v>25</v>
      </c>
      <c r="B8" s="211"/>
      <c r="C8" s="211"/>
      <c r="D8" s="211"/>
      <c r="E8" s="211"/>
      <c r="F8" s="212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4" t="s">
        <v>173</v>
      </c>
      <c r="B10" s="31" t="s">
        <v>46</v>
      </c>
      <c r="C10" s="32">
        <v>39641</v>
      </c>
      <c r="D10" s="54">
        <v>0</v>
      </c>
      <c r="E10" s="266">
        <v>54</v>
      </c>
      <c r="F10" s="93">
        <f>(E10-D10)</f>
        <v>54</v>
      </c>
      <c r="G10" s="61" t="s">
        <v>26</v>
      </c>
      <c r="J10" s="49"/>
      <c r="K10" s="49"/>
      <c r="L10" s="49"/>
      <c r="M10" s="49"/>
    </row>
    <row r="11" spans="1:16" ht="19.5">
      <c r="A11" s="104" t="s">
        <v>167</v>
      </c>
      <c r="B11" s="31" t="s">
        <v>46</v>
      </c>
      <c r="C11" s="32">
        <v>38915</v>
      </c>
      <c r="D11" s="54">
        <v>0</v>
      </c>
      <c r="E11" s="18">
        <v>56</v>
      </c>
      <c r="F11" s="93">
        <f>(E11-D11)</f>
        <v>56</v>
      </c>
      <c r="J11" s="49"/>
      <c r="K11" s="49"/>
      <c r="L11" s="49"/>
      <c r="M11" s="49"/>
      <c r="N11" s="49"/>
      <c r="O11" s="49"/>
    </row>
    <row r="12" spans="1:16" ht="19.5">
      <c r="A12" s="104" t="s">
        <v>175</v>
      </c>
      <c r="B12" s="31" t="s">
        <v>46</v>
      </c>
      <c r="C12" s="32">
        <v>39918</v>
      </c>
      <c r="D12" s="54">
        <v>0</v>
      </c>
      <c r="E12" s="18">
        <v>57</v>
      </c>
      <c r="F12" s="93">
        <f>(E12-D12)</f>
        <v>57</v>
      </c>
    </row>
    <row r="13" spans="1:16" ht="19.5">
      <c r="A13" s="104" t="s">
        <v>174</v>
      </c>
      <c r="B13" s="31" t="s">
        <v>46</v>
      </c>
      <c r="C13" s="32">
        <v>39752</v>
      </c>
      <c r="D13" s="54">
        <v>0</v>
      </c>
      <c r="E13" s="18">
        <v>62</v>
      </c>
      <c r="F13" s="93">
        <f>(E13-D13)</f>
        <v>62</v>
      </c>
    </row>
    <row r="14" spans="1:16" ht="20.25" thickBot="1">
      <c r="A14" s="104" t="s">
        <v>172</v>
      </c>
      <c r="B14" s="31" t="s">
        <v>46</v>
      </c>
      <c r="C14" s="32">
        <v>39673</v>
      </c>
      <c r="D14" s="54">
        <v>0</v>
      </c>
      <c r="E14" s="18">
        <v>63</v>
      </c>
      <c r="F14" s="93">
        <f>(E14-D14)</f>
        <v>63</v>
      </c>
      <c r="G14" s="22"/>
    </row>
    <row r="15" spans="1:16" ht="20.25" thickBot="1">
      <c r="A15" s="104" t="s">
        <v>168</v>
      </c>
      <c r="B15" s="31" t="s">
        <v>46</v>
      </c>
      <c r="C15" s="32">
        <v>39350</v>
      </c>
      <c r="D15" s="54">
        <v>21</v>
      </c>
      <c r="E15" s="18">
        <v>66</v>
      </c>
      <c r="F15" s="267">
        <f>(E15-D15)</f>
        <v>45</v>
      </c>
      <c r="G15" s="61" t="s">
        <v>17</v>
      </c>
    </row>
    <row r="16" spans="1:16" ht="19.5">
      <c r="A16" s="104" t="s">
        <v>169</v>
      </c>
      <c r="B16" s="31" t="s">
        <v>61</v>
      </c>
      <c r="C16" s="32">
        <v>39580</v>
      </c>
      <c r="D16" s="54">
        <v>0</v>
      </c>
      <c r="E16" s="18">
        <v>76</v>
      </c>
      <c r="F16" s="93">
        <f>(E16-D16)</f>
        <v>76</v>
      </c>
    </row>
    <row r="17" spans="1:6" ht="19.5">
      <c r="A17" s="104" t="s">
        <v>170</v>
      </c>
      <c r="B17" s="31" t="s">
        <v>88</v>
      </c>
      <c r="C17" s="32">
        <v>39581</v>
      </c>
      <c r="D17" s="54">
        <v>0</v>
      </c>
      <c r="E17" s="18">
        <v>78</v>
      </c>
      <c r="F17" s="93">
        <f>(E17-D17)</f>
        <v>78</v>
      </c>
    </row>
    <row r="18" spans="1:6" ht="20.25" thickBot="1">
      <c r="A18" s="108" t="s">
        <v>171</v>
      </c>
      <c r="B18" s="106" t="s">
        <v>52</v>
      </c>
      <c r="C18" s="109">
        <v>40216</v>
      </c>
      <c r="D18" s="110">
        <v>0</v>
      </c>
      <c r="E18" s="107">
        <v>79</v>
      </c>
      <c r="F18" s="111">
        <f>(E18-D18)</f>
        <v>79</v>
      </c>
    </row>
    <row r="19" spans="1:6">
      <c r="F19" s="1"/>
    </row>
    <row r="20" spans="1:6">
      <c r="F20" s="1"/>
    </row>
    <row r="21" spans="1:6">
      <c r="F21" s="1"/>
    </row>
    <row r="22" spans="1:6">
      <c r="F22" s="1"/>
    </row>
    <row r="23" spans="1:6">
      <c r="F23" s="1"/>
    </row>
    <row r="24" spans="1:6">
      <c r="F24" s="1"/>
    </row>
    <row r="25" spans="1:6">
      <c r="F25" s="1"/>
    </row>
    <row r="26" spans="1:6">
      <c r="F26" s="1"/>
    </row>
    <row r="27" spans="1:6">
      <c r="F27" s="1"/>
    </row>
    <row r="28" spans="1:6">
      <c r="F28" s="1"/>
    </row>
    <row r="29" spans="1:6">
      <c r="F29" s="1"/>
    </row>
    <row r="30" spans="1:6">
      <c r="F30" s="1"/>
    </row>
    <row r="31" spans="1:6">
      <c r="F31" s="1"/>
    </row>
  </sheetData>
  <sortState xmlns:xlrd2="http://schemas.microsoft.com/office/spreadsheetml/2017/richdata2" ref="A10:F18">
    <sortCondition ref="E10:E18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16" t="str">
        <f>PROMOCIONALES!A1</f>
        <v>COSTA ESMERALDA</v>
      </c>
      <c r="B1" s="216"/>
      <c r="C1" s="216"/>
    </row>
    <row r="2" spans="1:4" ht="23.25">
      <c r="A2" s="200" t="str">
        <f>JUV!A2</f>
        <v>GOLF &amp; LINKS</v>
      </c>
      <c r="B2" s="200"/>
      <c r="C2" s="200"/>
    </row>
    <row r="3" spans="1:4">
      <c r="A3" s="217" t="s">
        <v>7</v>
      </c>
      <c r="B3" s="217"/>
      <c r="C3" s="217"/>
    </row>
    <row r="4" spans="1:4" ht="26.25">
      <c r="A4" s="197" t="str">
        <f>PROMOCIONALES!A4</f>
        <v>9° FECHA DEL RANKING</v>
      </c>
      <c r="B4" s="197"/>
      <c r="C4" s="197"/>
    </row>
    <row r="5" spans="1:4" ht="19.5">
      <c r="A5" s="198" t="s">
        <v>19</v>
      </c>
      <c r="B5" s="198"/>
      <c r="C5" s="198"/>
    </row>
    <row r="6" spans="1:4" ht="19.5">
      <c r="A6" s="191" t="str">
        <f>JUV!A6</f>
        <v>DOMINGO 24 DE SEPTIEMBRE DE 2023</v>
      </c>
      <c r="B6" s="191"/>
      <c r="C6" s="191"/>
    </row>
    <row r="7" spans="1:4" ht="20.25" thickBot="1">
      <c r="A7" s="6"/>
      <c r="B7" s="6"/>
      <c r="C7" s="6"/>
    </row>
    <row r="8" spans="1:4" ht="20.25" thickBot="1">
      <c r="A8" s="210" t="s">
        <v>13</v>
      </c>
      <c r="B8" s="211"/>
      <c r="C8" s="212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181</v>
      </c>
      <c r="B10" s="82" t="s">
        <v>88</v>
      </c>
      <c r="C10" s="83">
        <v>31</v>
      </c>
      <c r="D10" s="21" t="s">
        <v>20</v>
      </c>
    </row>
    <row r="11" spans="1:4" ht="18.95" customHeight="1" thickBot="1">
      <c r="A11" s="33" t="s">
        <v>178</v>
      </c>
      <c r="B11" s="82" t="s">
        <v>125</v>
      </c>
      <c r="C11" s="83">
        <v>33</v>
      </c>
      <c r="D11" s="21" t="s">
        <v>20</v>
      </c>
    </row>
    <row r="12" spans="1:4" ht="18.95" customHeight="1" thickBot="1">
      <c r="A12" s="33" t="s">
        <v>176</v>
      </c>
      <c r="B12" s="82" t="s">
        <v>61</v>
      </c>
      <c r="C12" s="83">
        <v>34</v>
      </c>
      <c r="D12" s="21" t="s">
        <v>20</v>
      </c>
    </row>
    <row r="13" spans="1:4" ht="18.95" customHeight="1" thickBot="1">
      <c r="A13" s="33" t="s">
        <v>177</v>
      </c>
      <c r="B13" s="82" t="s">
        <v>55</v>
      </c>
      <c r="C13" s="83">
        <v>37</v>
      </c>
      <c r="D13" s="21" t="s">
        <v>20</v>
      </c>
    </row>
    <row r="14" spans="1:4" ht="18.95" customHeight="1" thickBot="1">
      <c r="A14" s="33" t="s">
        <v>180</v>
      </c>
      <c r="B14" s="82" t="s">
        <v>71</v>
      </c>
      <c r="C14" s="83">
        <v>37</v>
      </c>
      <c r="D14" s="21" t="s">
        <v>20</v>
      </c>
    </row>
    <row r="15" spans="1:4" ht="18.95" customHeight="1" thickBot="1">
      <c r="A15" s="118" t="s">
        <v>179</v>
      </c>
      <c r="B15" s="278" t="s">
        <v>71</v>
      </c>
      <c r="C15" s="279">
        <v>38</v>
      </c>
      <c r="D15" s="21" t="s">
        <v>20</v>
      </c>
    </row>
  </sheetData>
  <sortState xmlns:xlrd2="http://schemas.microsoft.com/office/spreadsheetml/2017/richdata2" ref="A10:C15">
    <sortCondition ref="C10:C15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2023-09-24T19:55:07Z</cp:lastPrinted>
  <dcterms:created xsi:type="dcterms:W3CDTF">2000-04-30T13:23:02Z</dcterms:created>
  <dcterms:modified xsi:type="dcterms:W3CDTF">2023-09-24T19:55:14Z</dcterms:modified>
</cp:coreProperties>
</file>